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宮崎\"/>
    </mc:Choice>
  </mc:AlternateContent>
  <bookViews>
    <workbookView xWindow="0" yWindow="0" windowWidth="19200" windowHeight="8150" tabRatio="750" firstSheet="1" activeTab="1"/>
  </bookViews>
  <sheets>
    <sheet name="000000" sheetId="3" state="veryHidden" r:id="rId1"/>
    <sheet name="手引き" sheetId="14" r:id="rId2"/>
    <sheet name="①ﾃﾞｰﾀ" sheetId="8" r:id="rId3"/>
    <sheet name="②選手登録（男子）" sheetId="24" r:id="rId4"/>
    <sheet name="②選手登録（女子）" sheetId="22" r:id="rId5"/>
    <sheet name="③提出用" sheetId="1" r:id="rId6"/>
    <sheet name="④登録者変更届（男子）" sheetId="27" r:id="rId7"/>
    <sheet name="④登録者変更届（女子）" sheetId="30" r:id="rId8"/>
    <sheet name="プログラム" sheetId="26" state="hidden" r:id="rId9"/>
  </sheets>
  <externalReferences>
    <externalReference r:id="rId10"/>
    <externalReference r:id="rId11"/>
    <externalReference r:id="rId12"/>
  </externalReferences>
  <definedNames>
    <definedName name="_xlnm.Print_Area" localSheetId="4">'②選手登録（女子）'!$A$1:$F$20</definedName>
    <definedName name="_xlnm.Print_Area" localSheetId="3">'②選手登録（男子）'!$A$1:$F$24</definedName>
    <definedName name="_xlnm.Print_Area" localSheetId="5">③提出用!$A$1:$L$37</definedName>
    <definedName name="_xlnm.Print_Area" localSheetId="7">'④登録者変更届（女子）'!$A$1:$M$59</definedName>
    <definedName name="_xlnm.Print_Area" localSheetId="6">'④登録者変更届（男子）'!$A$1:$M$59</definedName>
    <definedName name="_xlnm.Print_Area" localSheetId="8">プログラム!$A$1:$I$29</definedName>
    <definedName name="_xlnm.Print_Titles" localSheetId="5">③提出用!$1:$13</definedName>
    <definedName name="あああ">[3]入力情報!$J$3:$J$6</definedName>
    <definedName name="いいい">[3]入力情報!$J$3:$J$6</definedName>
    <definedName name="女子">'②選手登録（女子）'!$M$5:$P$20</definedName>
    <definedName name="男子">'②選手登録（男子）'!$M$5:$P$24</definedName>
    <definedName name="地区名" localSheetId="7">[2]入力情報!$J$3:$J$6</definedName>
    <definedName name="地区名" localSheetId="6">[2]入力情報!$J$3:$J$6</definedName>
    <definedName name="地区名">[1]入力情報!$J$3:$J$6</definedName>
  </definedNames>
  <calcPr calcId="162913" fullCalcOnLoad="1"/>
</workbook>
</file>

<file path=xl/calcChain.xml><?xml version="1.0" encoding="utf-8"?>
<calcChain xmlns="http://schemas.openxmlformats.org/spreadsheetml/2006/main">
  <c r="C10" i="30" l="1"/>
  <c r="C8" i="30"/>
  <c r="I54" i="30"/>
  <c r="C54" i="30"/>
  <c r="C5" i="30"/>
  <c r="C4" i="30"/>
  <c r="A1" i="30"/>
  <c r="C58" i="27"/>
  <c r="D36" i="1"/>
  <c r="I58" i="27"/>
  <c r="I36" i="1"/>
  <c r="C10" i="27"/>
  <c r="C8" i="27"/>
  <c r="E9" i="1"/>
  <c r="E7" i="1"/>
  <c r="C5" i="27"/>
  <c r="C4" i="27"/>
  <c r="A1" i="27"/>
  <c r="E21" i="8"/>
  <c r="C57" i="27"/>
  <c r="A1" i="1"/>
  <c r="E17" i="26"/>
  <c r="B17" i="26"/>
  <c r="E1" i="26"/>
  <c r="B1" i="26"/>
  <c r="C5" i="1"/>
  <c r="O6" i="22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M9" i="24"/>
  <c r="K9" i="1"/>
  <c r="K8" i="1"/>
  <c r="K7" i="1"/>
  <c r="H18" i="26"/>
  <c r="E18" i="26"/>
  <c r="B18" i="26"/>
  <c r="H2" i="26"/>
  <c r="E2" i="26"/>
  <c r="B2" i="26"/>
  <c r="B3" i="26"/>
  <c r="H20" i="26"/>
  <c r="E20" i="26"/>
  <c r="B20" i="26"/>
  <c r="B19" i="26"/>
  <c r="H4" i="26"/>
  <c r="E4" i="26"/>
  <c r="B4" i="26"/>
  <c r="H19" i="26"/>
  <c r="E19" i="26"/>
  <c r="H3" i="26"/>
  <c r="E3" i="26"/>
  <c r="O5" i="22"/>
  <c r="O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5" i="24"/>
  <c r="M6" i="22"/>
  <c r="N6" i="22"/>
  <c r="P6" i="22"/>
  <c r="M7" i="22"/>
  <c r="N7" i="22"/>
  <c r="P7" i="22"/>
  <c r="M8" i="22"/>
  <c r="N8" i="22"/>
  <c r="P8" i="22"/>
  <c r="M9" i="22"/>
  <c r="N9" i="22"/>
  <c r="P9" i="22"/>
  <c r="M10" i="22"/>
  <c r="N10" i="22"/>
  <c r="P10" i="22"/>
  <c r="M11" i="22"/>
  <c r="N11" i="22"/>
  <c r="P11" i="22"/>
  <c r="M12" i="22"/>
  <c r="N12" i="22"/>
  <c r="P12" i="22"/>
  <c r="M13" i="22"/>
  <c r="N13" i="22"/>
  <c r="P13" i="22"/>
  <c r="M14" i="22"/>
  <c r="N14" i="22"/>
  <c r="P14" i="22"/>
  <c r="M15" i="22"/>
  <c r="N15" i="22"/>
  <c r="P15" i="22"/>
  <c r="M16" i="22"/>
  <c r="N16" i="22"/>
  <c r="P16" i="22"/>
  <c r="M17" i="22"/>
  <c r="N17" i="22"/>
  <c r="P17" i="22"/>
  <c r="M18" i="22"/>
  <c r="N18" i="22"/>
  <c r="P18" i="22"/>
  <c r="M19" i="22"/>
  <c r="N19" i="22"/>
  <c r="P19" i="22"/>
  <c r="M20" i="22"/>
  <c r="N20" i="22"/>
  <c r="P20" i="22"/>
  <c r="P5" i="22"/>
  <c r="N5" i="22"/>
  <c r="M5" i="22"/>
  <c r="M5" i="24"/>
  <c r="M6" i="24"/>
  <c r="M7" i="24"/>
  <c r="M8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E8" i="1"/>
  <c r="E15" i="26"/>
  <c r="E23" i="26"/>
  <c r="I11" i="26"/>
  <c r="F29" i="1"/>
  <c r="G45" i="27"/>
  <c r="K12" i="26"/>
  <c r="L11" i="26"/>
  <c r="H9" i="26"/>
  <c r="F14" i="26"/>
  <c r="M15" i="26"/>
  <c r="D33" i="1"/>
  <c r="C53" i="27"/>
  <c r="B6" i="26"/>
  <c r="I12" i="26"/>
  <c r="F30" i="1"/>
  <c r="G47" i="27"/>
  <c r="B15" i="26"/>
  <c r="C23" i="1"/>
  <c r="C34" i="27"/>
  <c r="F11" i="26"/>
  <c r="K6" i="26"/>
  <c r="B10" i="26"/>
  <c r="H13" i="26"/>
  <c r="C31" i="1"/>
  <c r="C50" i="27"/>
  <c r="E13" i="26"/>
  <c r="H12" i="26"/>
  <c r="I8" i="26"/>
  <c r="F26" i="1"/>
  <c r="G39" i="27"/>
  <c r="C6" i="26"/>
  <c r="I10" i="26"/>
  <c r="F28" i="1"/>
  <c r="G43" i="27"/>
  <c r="H8" i="26"/>
  <c r="B12" i="26"/>
  <c r="E10" i="26"/>
  <c r="M13" i="26"/>
  <c r="D31" i="1"/>
  <c r="C49" i="27"/>
  <c r="C22" i="26"/>
  <c r="L26" i="26"/>
  <c r="I13" i="22"/>
  <c r="M27" i="26"/>
  <c r="J27" i="1"/>
  <c r="C41" i="30"/>
  <c r="C29" i="26"/>
  <c r="F23" i="26"/>
  <c r="K26" i="26"/>
  <c r="L23" i="26"/>
  <c r="E28" i="26"/>
  <c r="H24" i="26"/>
  <c r="I24" i="1"/>
  <c r="C36" i="30"/>
  <c r="C23" i="26"/>
  <c r="I24" i="26"/>
  <c r="L24" i="1"/>
  <c r="G35" i="30"/>
  <c r="F25" i="26"/>
  <c r="B28" i="26"/>
  <c r="K29" i="26"/>
  <c r="H29" i="26"/>
  <c r="I29" i="1"/>
  <c r="C46" i="30"/>
  <c r="F29" i="26"/>
  <c r="C28" i="26"/>
  <c r="F28" i="26"/>
  <c r="B27" i="26"/>
  <c r="H26" i="26"/>
  <c r="I26" i="1"/>
  <c r="C40" i="30"/>
  <c r="E27" i="26"/>
  <c r="C25" i="26"/>
  <c r="F27" i="26"/>
  <c r="L22" i="26"/>
  <c r="B22" i="26"/>
  <c r="I29" i="26"/>
  <c r="L29" i="1"/>
  <c r="G45" i="30"/>
  <c r="I22" i="26"/>
  <c r="L22" i="1"/>
  <c r="G31" i="30"/>
  <c r="H28" i="26"/>
  <c r="I28" i="1"/>
  <c r="C44" i="30"/>
  <c r="C27" i="26"/>
  <c r="L19" i="1"/>
  <c r="G25" i="30"/>
  <c r="L24" i="26"/>
  <c r="M24" i="26"/>
  <c r="J24" i="1"/>
  <c r="C35" i="30"/>
  <c r="I8" i="22"/>
  <c r="J10" i="22"/>
  <c r="K7" i="22"/>
  <c r="K11" i="22"/>
  <c r="K6" i="22"/>
  <c r="J11" i="22"/>
  <c r="I10" i="22"/>
  <c r="K8" i="22"/>
  <c r="K13" i="22"/>
  <c r="J12" i="22"/>
  <c r="I11" i="22"/>
  <c r="J8" i="22"/>
  <c r="I7" i="22"/>
  <c r="I6" i="22"/>
  <c r="I12" i="22"/>
  <c r="K10" i="22"/>
  <c r="J9" i="22"/>
  <c r="K23" i="26"/>
  <c r="I8" i="24"/>
  <c r="K15" i="24"/>
  <c r="I13" i="24"/>
  <c r="K11" i="24"/>
  <c r="J10" i="24"/>
  <c r="K7" i="24"/>
  <c r="I6" i="24"/>
  <c r="J15" i="24"/>
  <c r="K12" i="24"/>
  <c r="J11" i="24"/>
  <c r="I10" i="24"/>
  <c r="J7" i="24"/>
  <c r="J6" i="24"/>
  <c r="I15" i="24"/>
  <c r="J12" i="24"/>
  <c r="I11" i="24"/>
  <c r="K9" i="24"/>
  <c r="I7" i="24"/>
  <c r="K6" i="24"/>
  <c r="K14" i="24"/>
  <c r="J13" i="24"/>
  <c r="I12" i="24"/>
  <c r="K10" i="24"/>
  <c r="J9" i="24"/>
  <c r="I23" i="26"/>
  <c r="L23" i="1"/>
  <c r="G33" i="30"/>
  <c r="H22" i="26"/>
  <c r="I22" i="1"/>
  <c r="C32" i="30"/>
  <c r="B23" i="26"/>
  <c r="I15" i="1"/>
  <c r="C18" i="30"/>
  <c r="C53" i="30"/>
  <c r="L21" i="1"/>
  <c r="G29" i="30"/>
  <c r="J15" i="1"/>
  <c r="C17" i="30"/>
  <c r="L15" i="1"/>
  <c r="G17" i="30"/>
  <c r="A36" i="1"/>
  <c r="C27" i="1"/>
  <c r="C42" i="27"/>
  <c r="C30" i="1"/>
  <c r="C48" i="27"/>
  <c r="C26" i="1"/>
  <c r="C40" i="27"/>
  <c r="L17" i="1"/>
  <c r="G21" i="30"/>
  <c r="I19" i="1"/>
  <c r="C26" i="30"/>
  <c r="I20" i="1"/>
  <c r="C28" i="30"/>
  <c r="J18" i="1"/>
  <c r="C23" i="30"/>
  <c r="C18" i="1"/>
  <c r="C24" i="27"/>
  <c r="B26" i="26"/>
  <c r="M26" i="26"/>
  <c r="J26" i="1"/>
  <c r="C39" i="30"/>
  <c r="F24" i="26"/>
  <c r="C24" i="26"/>
  <c r="L16" i="1"/>
  <c r="G19" i="30"/>
  <c r="H25" i="26"/>
  <c r="I25" i="1"/>
  <c r="C38" i="30"/>
  <c r="M28" i="26"/>
  <c r="J28" i="1"/>
  <c r="C43" i="30"/>
  <c r="K24" i="26"/>
  <c r="J16" i="1"/>
  <c r="C19" i="30"/>
  <c r="L25" i="26"/>
  <c r="H27" i="26"/>
  <c r="I27" i="1"/>
  <c r="C42" i="30"/>
  <c r="C26" i="26"/>
  <c r="L18" i="1"/>
  <c r="G23" i="30"/>
  <c r="F26" i="26"/>
  <c r="L28" i="26"/>
  <c r="I27" i="26"/>
  <c r="L27" i="1"/>
  <c r="G41" i="30"/>
  <c r="I26" i="26"/>
  <c r="L26" i="1"/>
  <c r="G39" i="30"/>
  <c r="K22" i="26"/>
  <c r="J14" i="1"/>
  <c r="C15" i="30"/>
  <c r="M22" i="26"/>
  <c r="J22" i="1"/>
  <c r="C31" i="30"/>
  <c r="E24" i="26"/>
  <c r="B24" i="26"/>
  <c r="I16" i="1"/>
  <c r="C20" i="30"/>
  <c r="L29" i="26"/>
  <c r="J21" i="1"/>
  <c r="C29" i="30"/>
  <c r="I9" i="22"/>
  <c r="K12" i="22"/>
  <c r="J7" i="22"/>
  <c r="K9" i="22"/>
  <c r="J13" i="22"/>
  <c r="M23" i="26"/>
  <c r="J23" i="1"/>
  <c r="C33" i="30"/>
  <c r="K28" i="26"/>
  <c r="J20" i="1"/>
  <c r="C27" i="30"/>
  <c r="E26" i="26"/>
  <c r="F22" i="26"/>
  <c r="L14" i="1"/>
  <c r="G15" i="30"/>
  <c r="M25" i="26"/>
  <c r="J25" i="1"/>
  <c r="C37" i="30"/>
  <c r="H23" i="26"/>
  <c r="I23" i="1"/>
  <c r="C34" i="30"/>
  <c r="K27" i="26"/>
  <c r="I25" i="26"/>
  <c r="L25" i="1"/>
  <c r="G37" i="30"/>
  <c r="B25" i="26"/>
  <c r="E25" i="26"/>
  <c r="L27" i="26"/>
  <c r="M29" i="26"/>
  <c r="J29" i="1"/>
  <c r="C45" i="30"/>
  <c r="E22" i="26"/>
  <c r="I14" i="1"/>
  <c r="C16" i="30"/>
  <c r="B29" i="26"/>
  <c r="I21" i="1"/>
  <c r="C30" i="30"/>
  <c r="E29" i="26"/>
  <c r="I28" i="26"/>
  <c r="L28" i="1"/>
  <c r="G43" i="30"/>
  <c r="K25" i="26"/>
  <c r="J17" i="1"/>
  <c r="C21" i="30"/>
  <c r="J6" i="22"/>
  <c r="F9" i="26"/>
  <c r="B13" i="26"/>
  <c r="C21" i="1"/>
  <c r="C30" i="27"/>
  <c r="K15" i="26"/>
  <c r="L10" i="26"/>
  <c r="B8" i="26"/>
  <c r="K11" i="26"/>
  <c r="D19" i="1"/>
  <c r="C25" i="27"/>
  <c r="M11" i="26"/>
  <c r="D29" i="1"/>
  <c r="C45" i="27"/>
  <c r="I15" i="26"/>
  <c r="F33" i="1"/>
  <c r="G53" i="27"/>
  <c r="I14" i="26"/>
  <c r="F32" i="1"/>
  <c r="G51" i="27"/>
  <c r="F10" i="26"/>
  <c r="C9" i="26"/>
  <c r="F17" i="1"/>
  <c r="G21" i="27"/>
  <c r="C10" i="26"/>
  <c r="F18" i="1"/>
  <c r="G23" i="27"/>
  <c r="H15" i="26"/>
  <c r="C33" i="1"/>
  <c r="C54" i="27"/>
  <c r="F13" i="26"/>
  <c r="L12" i="26"/>
  <c r="D20" i="1"/>
  <c r="C27" i="27"/>
  <c r="K14" i="26"/>
  <c r="K13" i="26"/>
  <c r="C13" i="26"/>
  <c r="F21" i="1"/>
  <c r="G29" i="27"/>
  <c r="I13" i="26"/>
  <c r="F31" i="1"/>
  <c r="G49" i="27"/>
  <c r="H6" i="26"/>
  <c r="C24" i="1"/>
  <c r="C36" i="27"/>
  <c r="L14" i="26"/>
  <c r="M9" i="26"/>
  <c r="D27" i="1"/>
  <c r="C41" i="27"/>
  <c r="B7" i="26"/>
  <c r="B9" i="26"/>
  <c r="E12" i="26"/>
  <c r="C20" i="1"/>
  <c r="C28" i="27"/>
  <c r="C7" i="26"/>
  <c r="E8" i="26"/>
  <c r="E11" i="26"/>
  <c r="L7" i="26"/>
  <c r="M7" i="26"/>
  <c r="D25" i="1"/>
  <c r="C37" i="27"/>
  <c r="L6" i="26"/>
  <c r="D14" i="1"/>
  <c r="C15" i="27"/>
  <c r="I9" i="26"/>
  <c r="F27" i="1"/>
  <c r="G41" i="27"/>
  <c r="I7" i="26"/>
  <c r="F25" i="1"/>
  <c r="G37" i="27"/>
  <c r="C15" i="26"/>
  <c r="F6" i="26"/>
  <c r="F14" i="1"/>
  <c r="G15" i="27"/>
  <c r="M8" i="26"/>
  <c r="D26" i="1"/>
  <c r="C39" i="27"/>
  <c r="K9" i="26"/>
  <c r="K8" i="26"/>
  <c r="H14" i="26"/>
  <c r="C32" i="1"/>
  <c r="C52" i="27"/>
  <c r="F12" i="26"/>
  <c r="L15" i="26"/>
  <c r="L13" i="26"/>
  <c r="K7" i="26"/>
  <c r="D15" i="1"/>
  <c r="C17" i="27"/>
  <c r="E6" i="26"/>
  <c r="C14" i="1"/>
  <c r="C16" i="27"/>
  <c r="H10" i="26"/>
  <c r="C28" i="1"/>
  <c r="C44" i="27"/>
  <c r="B11" i="26"/>
  <c r="C19" i="1"/>
  <c r="C26" i="27"/>
  <c r="H7" i="26"/>
  <c r="C25" i="1"/>
  <c r="C38" i="27"/>
  <c r="L9" i="26"/>
  <c r="E9" i="26"/>
  <c r="C11" i="26"/>
  <c r="F19" i="1"/>
  <c r="G25" i="27"/>
  <c r="E14" i="26"/>
  <c r="M12" i="26"/>
  <c r="D30" i="1"/>
  <c r="C47" i="27"/>
  <c r="M14" i="26"/>
  <c r="D32" i="1"/>
  <c r="C51" i="27"/>
  <c r="E7" i="26"/>
  <c r="I6" i="26"/>
  <c r="F24" i="1"/>
  <c r="G35" i="27"/>
  <c r="B14" i="26"/>
  <c r="C22" i="1"/>
  <c r="C32" i="27"/>
  <c r="C8" i="26"/>
  <c r="H11" i="26"/>
  <c r="C29" i="1"/>
  <c r="C46" i="27"/>
  <c r="F15" i="26"/>
  <c r="M10" i="26"/>
  <c r="D28" i="1"/>
  <c r="C43" i="27"/>
  <c r="C14" i="26"/>
  <c r="F22" i="1"/>
  <c r="G31" i="27"/>
  <c r="C12" i="26"/>
  <c r="F20" i="1"/>
  <c r="G27" i="27"/>
  <c r="F7" i="26"/>
  <c r="F8" i="26"/>
  <c r="L8" i="26"/>
  <c r="K10" i="26"/>
  <c r="D18" i="1"/>
  <c r="C23" i="27"/>
  <c r="M6" i="26"/>
  <c r="D24" i="1"/>
  <c r="C35" i="27"/>
  <c r="L20" i="1"/>
  <c r="G27" i="30"/>
  <c r="J14" i="24"/>
  <c r="I9" i="24"/>
  <c r="I14" i="24"/>
  <c r="K8" i="24"/>
  <c r="K13" i="24"/>
  <c r="J8" i="24"/>
  <c r="C15" i="1"/>
  <c r="C18" i="27"/>
  <c r="D23" i="1"/>
  <c r="C33" i="27"/>
  <c r="I17" i="1"/>
  <c r="C22" i="30"/>
  <c r="I18" i="1"/>
  <c r="C24" i="30"/>
  <c r="D16" i="1"/>
  <c r="C19" i="27"/>
  <c r="F23" i="1"/>
  <c r="G33" i="27"/>
  <c r="F15" i="1"/>
  <c r="G17" i="27"/>
  <c r="F16" i="1"/>
  <c r="G19" i="27"/>
  <c r="D17" i="1"/>
  <c r="C21" i="27"/>
  <c r="D21" i="1"/>
  <c r="C29" i="27"/>
  <c r="C16" i="1"/>
  <c r="C20" i="27"/>
  <c r="J19" i="1"/>
  <c r="C25" i="30"/>
  <c r="C17" i="1"/>
  <c r="C22" i="27"/>
  <c r="D22" i="1"/>
  <c r="C31" i="27"/>
</calcChain>
</file>

<file path=xl/sharedStrings.xml><?xml version="1.0" encoding="utf-8"?>
<sst xmlns="http://schemas.openxmlformats.org/spreadsheetml/2006/main" count="236" uniqueCount="100">
  <si>
    <t>学校名</t>
    <rPh sb="0" eb="3">
      <t>ガッコウメイ</t>
    </rPh>
    <phoneticPr fontId="3"/>
  </si>
  <si>
    <t>氏名</t>
    <rPh sb="0" eb="2">
      <t>シメイ</t>
    </rPh>
    <phoneticPr fontId="3"/>
  </si>
  <si>
    <t>データ入力シート</t>
    <rPh sb="3" eb="5">
      <t>ニュウリョク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</si>
  <si>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</si>
  <si>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</si>
  <si>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監督</t>
    <rPh sb="0" eb="2">
      <t>カントク</t>
    </rPh>
    <phoneticPr fontId="3"/>
  </si>
  <si>
    <t>コーチ</t>
    <phoneticPr fontId="3"/>
  </si>
  <si>
    <t>役職</t>
    <rPh sb="0" eb="2">
      <t>ヤクショク</t>
    </rPh>
    <phoneticPr fontId="3"/>
  </si>
  <si>
    <t>校長氏名</t>
    <rPh sb="0" eb="2">
      <t>コウチョウ</t>
    </rPh>
    <rPh sb="2" eb="4">
      <t>シメイ</t>
    </rPh>
    <phoneticPr fontId="3"/>
  </si>
  <si>
    <t>注意事項等</t>
    <rPh sb="0" eb="2">
      <t>チュウイ</t>
    </rPh>
    <rPh sb="2" eb="4">
      <t>ジコウ</t>
    </rPh>
    <rPh sb="4" eb="5">
      <t>トウ</t>
    </rPh>
    <phoneticPr fontId="3"/>
  </si>
  <si>
    <t>　　　①データ</t>
    <phoneticPr fontId="3"/>
  </si>
  <si>
    <t>（２）　「①データ」シートに</t>
    <phoneticPr fontId="3"/>
  </si>
  <si>
    <t xml:space="preserve"> のような黄色のセルがあります。このセルに</t>
    <rPh sb="5" eb="7">
      <t>キイロ</t>
    </rPh>
    <phoneticPr fontId="3"/>
  </si>
  <si>
    <t>　　　必要事項を記入してください。ただし、黄色のセルにカーソルを移動すると、ドロ</t>
    <rPh sb="3" eb="5">
      <t>ヒツヨウ</t>
    </rPh>
    <rPh sb="5" eb="7">
      <t>ジコウ</t>
    </rPh>
    <rPh sb="8" eb="10">
      <t>キニュウ</t>
    </rPh>
    <phoneticPr fontId="3"/>
  </si>
  <si>
    <t>（１）　シートは以下の３つがあります。（このシートを除く）</t>
    <rPh sb="26" eb="27">
      <t>ノゾ</t>
    </rPh>
    <phoneticPr fontId="3"/>
  </si>
  <si>
    <t>地区名</t>
    <rPh sb="0" eb="3">
      <t>チクメイ</t>
    </rPh>
    <phoneticPr fontId="3"/>
  </si>
  <si>
    <t>学年</t>
    <rPh sb="0" eb="2">
      <t>ガクネン</t>
    </rPh>
    <phoneticPr fontId="3" alignment="distributed"/>
  </si>
  <si>
    <t>監督名</t>
    <rPh sb="0" eb="3">
      <t>カントクメイ</t>
    </rPh>
    <phoneticPr fontId="3" alignment="distributed"/>
  </si>
  <si>
    <t>コーチ名</t>
    <rPh sb="3" eb="4">
      <t>メイ</t>
    </rPh>
    <phoneticPr fontId="3" alignment="distributed"/>
  </si>
  <si>
    <t>学校申込
提出日</t>
    <rPh sb="0" eb="2">
      <t>ガッコウ</t>
    </rPh>
    <rPh sb="2" eb="4">
      <t>モウシコミ</t>
    </rPh>
    <rPh sb="5" eb="8">
      <t>テイシュツビ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</si>
  <si>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</si>
  <si>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</si>
  <si>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</si>
  <si>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</si>
  <si>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上記の者は、本校在学生徒であり、標記大会に参加することを認めます。</t>
    <rPh sb="6" eb="8">
      <t>ホンコウ</t>
    </rPh>
    <rPh sb="8" eb="10">
      <t>ザイガク</t>
    </rPh>
    <rPh sb="10" eb="12">
      <t>セイト</t>
    </rPh>
    <rPh sb="21" eb="23">
      <t>サンカ</t>
    </rPh>
    <phoneticPr fontId="3"/>
  </si>
  <si>
    <t>選手登録シート（男子）</t>
    <rPh sb="0" eb="4">
      <t>センシュトウロク</t>
    </rPh>
    <rPh sb="8" eb="10">
      <t>ダンシ</t>
    </rPh>
    <phoneticPr fontId="3"/>
  </si>
  <si>
    <t>選手登録シート（女子）</t>
    <rPh sb="0" eb="4">
      <t>センシュトウロク</t>
    </rPh>
    <rPh sb="8" eb="10">
      <t>ジョシ</t>
    </rPh>
    <phoneticPr fontId="3"/>
  </si>
  <si>
    <t>　　　②選手登録</t>
    <rPh sb="4" eb="8">
      <t>センシュトウロク</t>
    </rPh>
    <phoneticPr fontId="3"/>
  </si>
  <si>
    <t>　　　③提出用</t>
    <rPh sb="4" eb="6">
      <t>テイシュツ</t>
    </rPh>
    <rPh sb="6" eb="7">
      <t>ヨウ</t>
    </rPh>
    <phoneticPr fontId="3"/>
  </si>
  <si>
    <t xml:space="preserve">    　ップダウンリストが表示される場合があります。</t>
    <phoneticPr fontId="3"/>
  </si>
  <si>
    <t>　　　なお、「①データ」シートを入力すると、一部が自動的に「③提出用」シートに反</t>
    <rPh sb="31" eb="34">
      <t>テイシュツヨウ</t>
    </rPh>
    <rPh sb="39" eb="40">
      <t>ハン</t>
    </rPh>
    <phoneticPr fontId="3"/>
  </si>
  <si>
    <t>　　　映されます。転記された内容に誤りがないか必ず確認してください。</t>
    <phoneticPr fontId="3"/>
  </si>
  <si>
    <t>（４）　入力・確認の後、「③提出用」シートを印刷します。</t>
    <rPh sb="4" eb="6">
      <t>ニュウリョク</t>
    </rPh>
    <rPh sb="7" eb="9">
      <t>カクニン</t>
    </rPh>
    <rPh sb="10" eb="11">
      <t>ノチ</t>
    </rPh>
    <rPh sb="14" eb="17">
      <t>テイシュツヨウ</t>
    </rPh>
    <phoneticPr fontId="3"/>
  </si>
  <si>
    <t>　　　　各学校の公印を押し、所定の場所（各地区中体連事務局）へ提出してください。</t>
    <rPh sb="4" eb="7">
      <t>カクガッコウ</t>
    </rPh>
    <rPh sb="8" eb="10">
      <t>コウイン</t>
    </rPh>
    <rPh sb="14" eb="16">
      <t>ショテイ</t>
    </rPh>
    <rPh sb="17" eb="19">
      <t>バショ</t>
    </rPh>
    <rPh sb="20" eb="21">
      <t>カク</t>
    </rPh>
    <rPh sb="21" eb="23">
      <t>チク</t>
    </rPh>
    <rPh sb="23" eb="26">
      <t>チュウタイレン</t>
    </rPh>
    <rPh sb="26" eb="29">
      <t>ジムキョク</t>
    </rPh>
    <rPh sb="31" eb="33">
      <t>テイシュツ</t>
    </rPh>
    <phoneticPr fontId="3"/>
  </si>
  <si>
    <t>市立</t>
  </si>
  <si>
    <t>中学校</t>
  </si>
  <si>
    <t>　　　　ータをダウンロードし、そのデータをこの申込書に貼付してください。なお、こ</t>
    <phoneticPr fontId="3"/>
  </si>
  <si>
    <t>NO</t>
    <phoneticPr fontId="3"/>
  </si>
  <si>
    <t>学年</t>
    <rPh sb="0" eb="2">
      <t>ガクネン</t>
    </rPh>
    <phoneticPr fontId="3"/>
  </si>
  <si>
    <t>※申込書で取得した個人情報は、大会期間中適切に管理いたします。</t>
    <phoneticPr fontId="3" alignment="distributed"/>
  </si>
  <si>
    <t>男子の部</t>
    <rPh sb="0" eb="2">
      <t>ダンシ</t>
    </rPh>
    <rPh sb="3" eb="4">
      <t>ブ</t>
    </rPh>
    <phoneticPr fontId="3"/>
  </si>
  <si>
    <t>男子</t>
    <rPh sb="0" eb="2">
      <t>ダンシ</t>
    </rPh>
    <phoneticPr fontId="3" alignment="distributed"/>
  </si>
  <si>
    <t>女子</t>
    <rPh sb="0" eb="2">
      <t>ジョシ</t>
    </rPh>
    <phoneticPr fontId="3" alignment="distributed"/>
  </si>
  <si>
    <t>引率責任者名</t>
    <rPh sb="0" eb="5">
      <t>インソツセキニンシャ</t>
    </rPh>
    <rPh sb="5" eb="6">
      <t>メイ</t>
    </rPh>
    <phoneticPr fontId="3" alignment="distributed"/>
  </si>
  <si>
    <t>ＮＯ</t>
    <phoneticPr fontId="3"/>
  </si>
  <si>
    <t>ＮＯ</t>
    <phoneticPr fontId="3"/>
  </si>
  <si>
    <t>チーム名</t>
    <rPh sb="3" eb="4">
      <t>メイ</t>
    </rPh>
    <phoneticPr fontId="3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</si>
  <si>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</si>
  <si>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</si>
  <si>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登録</t>
    <rPh sb="0" eb="2">
      <t>トウロク</t>
    </rPh>
    <phoneticPr fontId="3"/>
  </si>
  <si>
    <t>選手名</t>
    <rPh sb="0" eb="2">
      <t>センシュ</t>
    </rPh>
    <rPh sb="2" eb="3">
      <t>メイ</t>
    </rPh>
    <phoneticPr fontId="3"/>
  </si>
  <si>
    <t>登録</t>
    <rPh sb="0" eb="2">
      <t>トウロク</t>
    </rPh>
    <phoneticPr fontId="3" alignment="distributed"/>
  </si>
  <si>
    <t>区分</t>
    <rPh sb="0" eb="2">
      <t>クブン</t>
    </rPh>
    <phoneticPr fontId="3" alignment="distributed"/>
  </si>
  <si>
    <t>Ａ</t>
    <phoneticPr fontId="3" alignment="distributed"/>
  </si>
  <si>
    <t>Ｂ</t>
    <phoneticPr fontId="3" alignment="distributed"/>
  </si>
  <si>
    <t>ﾌﾘｶﾞﾅ</t>
    <phoneticPr fontId="3" alignment="distributed"/>
  </si>
  <si>
    <t>選手氏名</t>
    <rPh sb="0" eb="2">
      <t>センシュ</t>
    </rPh>
    <rPh sb="2" eb="4">
      <t>シメイ</t>
    </rPh>
    <phoneticPr fontId="3" alignment="distributed"/>
  </si>
  <si>
    <t>登録番号
（１～１０）</t>
    <rPh sb="0" eb="4">
      <t>トウロクバンゴウ</t>
    </rPh>
    <phoneticPr fontId="3" alignment="distributed"/>
  </si>
  <si>
    <t>登録番号
（１～８）</t>
    <rPh sb="0" eb="4">
      <t>トウロクバンゴウ</t>
    </rPh>
    <phoneticPr fontId="3" alignment="distributed"/>
  </si>
  <si>
    <t>引率責任者</t>
    <rPh sb="0" eb="2">
      <t>インソツ</t>
    </rPh>
    <rPh sb="2" eb="5">
      <t>セキニンシャ</t>
    </rPh>
    <phoneticPr fontId="3"/>
  </si>
  <si>
    <t>クラス
（男子の部、男子の部A、男子の部B）</t>
    <rPh sb="5" eb="6">
      <t>オトコ</t>
    </rPh>
    <rPh sb="10" eb="11">
      <t>オトコ</t>
    </rPh>
    <rPh sb="16" eb="18">
      <t>ダンシ</t>
    </rPh>
    <rPh sb="19" eb="20">
      <t>ブ</t>
    </rPh>
    <phoneticPr fontId="3"/>
  </si>
  <si>
    <t>クラス
（女子の部、女子の部A、女子の部B）</t>
    <rPh sb="5" eb="6">
      <t>オンナ</t>
    </rPh>
    <rPh sb="10" eb="11">
      <t>オンナ</t>
    </rPh>
    <rPh sb="16" eb="18">
      <t>ジョシ</t>
    </rPh>
    <rPh sb="19" eb="20">
      <t>ブ</t>
    </rPh>
    <phoneticPr fontId="3"/>
  </si>
  <si>
    <t>女子の部</t>
    <rPh sb="0" eb="2">
      <t>ジョシ</t>
    </rPh>
    <rPh sb="3" eb="4">
      <t>ブ</t>
    </rPh>
    <phoneticPr fontId="3"/>
  </si>
  <si>
    <t>女子の部A</t>
    <rPh sb="0" eb="2">
      <t>ジョシ</t>
    </rPh>
    <rPh sb="3" eb="4">
      <t>ブ</t>
    </rPh>
    <phoneticPr fontId="3"/>
  </si>
  <si>
    <t>女子の部B</t>
    <rPh sb="0" eb="2">
      <t>ジョシ</t>
    </rPh>
    <rPh sb="3" eb="4">
      <t>ブ</t>
    </rPh>
    <phoneticPr fontId="3"/>
  </si>
  <si>
    <t>番号　  クラス</t>
    <rPh sb="0" eb="2">
      <t>バンゴウ</t>
    </rPh>
    <phoneticPr fontId="3"/>
  </si>
  <si>
    <t>確認表</t>
    <rPh sb="0" eb="3">
      <t>カクニンヒョウ</t>
    </rPh>
    <phoneticPr fontId="3"/>
  </si>
  <si>
    <t>男子の部A</t>
    <rPh sb="0" eb="2">
      <t>ダンシ</t>
    </rPh>
    <rPh sb="3" eb="4">
      <t>ブ</t>
    </rPh>
    <phoneticPr fontId="3"/>
  </si>
  <si>
    <t>男子の部B</t>
    <rPh sb="0" eb="2">
      <t>ダンシ</t>
    </rPh>
    <rPh sb="3" eb="4">
      <t>ブ</t>
    </rPh>
    <phoneticPr fontId="3"/>
  </si>
  <si>
    <t>　　　　の申込書を要項に記載されている宛先へをメールで送信してください。　</t>
    <rPh sb="9" eb="11">
      <t>ヨウコウ</t>
    </rPh>
    <rPh sb="12" eb="14">
      <t>キサイ</t>
    </rPh>
    <rPh sb="19" eb="21">
      <t>アテサキ</t>
    </rPh>
    <phoneticPr fontId="3"/>
  </si>
  <si>
    <t>（３）　「②選手登録」シートに、氏名・ﾌﾘｶﾞﾅ・学年・クラス・登録番号を入力してく</t>
    <rPh sb="6" eb="10">
      <t>センシュトウロク</t>
    </rPh>
    <rPh sb="16" eb="18">
      <t>シメイ</t>
    </rPh>
    <rPh sb="25" eb="27">
      <t>ガクネン</t>
    </rPh>
    <rPh sb="32" eb="36">
      <t>トウロクバンゴウ</t>
    </rPh>
    <phoneticPr fontId="3"/>
  </si>
  <si>
    <t>　　　ださい。</t>
    <phoneticPr fontId="3"/>
  </si>
  <si>
    <t>※（１）WebEntryシステム内で作成したデータをダウンロードし、下記へ貼付してください。
　（２）ドロップダウンリストが表示されますが、データを貼付することができます。</t>
    <rPh sb="16" eb="17">
      <t>ナイ</t>
    </rPh>
    <rPh sb="18" eb="20">
      <t>サクセイ</t>
    </rPh>
    <rPh sb="34" eb="36">
      <t>カキ</t>
    </rPh>
    <rPh sb="37" eb="39">
      <t>テンプ</t>
    </rPh>
    <rPh sb="62" eb="64">
      <t>ヒョウジ</t>
    </rPh>
    <rPh sb="74" eb="76">
      <t>テンプ</t>
    </rPh>
    <phoneticPr fontId="3"/>
  </si>
  <si>
    <t>　　　※　最初にWebEntryシステムで申込を行います。その後、システム内で作成したデ</t>
    <rPh sb="5" eb="7">
      <t>サイショ</t>
    </rPh>
    <rPh sb="21" eb="23">
      <t>モウシコミ</t>
    </rPh>
    <rPh sb="24" eb="25">
      <t>オコナ</t>
    </rPh>
    <rPh sb="31" eb="32">
      <t>ゴ</t>
    </rPh>
    <phoneticPr fontId="3"/>
  </si>
  <si>
    <t>フリガナ</t>
    <phoneticPr fontId="3"/>
  </si>
  <si>
    <t>登録者変更届（男子）</t>
    <rPh sb="0" eb="3">
      <t>トウロクシャ</t>
    </rPh>
    <rPh sb="3" eb="6">
      <t>ヘンコウトドケ</t>
    </rPh>
    <rPh sb="7" eb="9">
      <t>ダンシ</t>
    </rPh>
    <phoneticPr fontId="3"/>
  </si>
  <si>
    <t>ＮＯ</t>
    <phoneticPr fontId="3"/>
  </si>
  <si>
    <t>※該当部分のみを記入すること</t>
    <rPh sb="1" eb="3">
      <t>ガイトウ</t>
    </rPh>
    <rPh sb="3" eb="5">
      <t>ブブン</t>
    </rPh>
    <rPh sb="8" eb="10">
      <t>キニュウ</t>
    </rPh>
    <phoneticPr fontId="3"/>
  </si>
  <si>
    <t>変更前</t>
    <rPh sb="0" eb="3">
      <t>ヘンコウマエ</t>
    </rPh>
    <phoneticPr fontId="3"/>
  </si>
  <si>
    <t>変更後</t>
    <rPh sb="0" eb="3">
      <t>ヘンコウゴ</t>
    </rPh>
    <phoneticPr fontId="3"/>
  </si>
  <si>
    <t>監 督 名</t>
    <phoneticPr fontId="3"/>
  </si>
  <si>
    <t>→</t>
    <phoneticPr fontId="3"/>
  </si>
  <si>
    <t>登録番号</t>
    <rPh sb="0" eb="2">
      <t>トウロク</t>
    </rPh>
    <rPh sb="2" eb="4">
      <t>バンゴウ</t>
    </rPh>
    <phoneticPr fontId="3"/>
  </si>
  <si>
    <t>競技者氏名</t>
    <rPh sb="0" eb="3">
      <t>キョウギシャ</t>
    </rPh>
    <rPh sb="3" eb="4">
      <t>シ</t>
    </rPh>
    <rPh sb="4" eb="5">
      <t>メイ</t>
    </rPh>
    <phoneticPr fontId="3"/>
  </si>
  <si>
    <t>→</t>
    <phoneticPr fontId="3"/>
  </si>
  <si>
    <t>→</t>
    <phoneticPr fontId="3"/>
  </si>
  <si>
    <t>上記登録者の変更をお願いいたします。</t>
    <phoneticPr fontId="3"/>
  </si>
  <si>
    <t>登録者変更届（女子）</t>
    <rPh sb="0" eb="3">
      <t>トウロクシャ</t>
    </rPh>
    <rPh sb="3" eb="6">
      <t>ヘンコウトドケ</t>
    </rPh>
    <rPh sb="7" eb="9">
      <t>ジョシ</t>
    </rPh>
    <phoneticPr fontId="3"/>
  </si>
  <si>
    <t>Ａ</t>
    <phoneticPr fontId="3"/>
  </si>
  <si>
    <t>区分</t>
    <rPh sb="0" eb="2">
      <t>クブン</t>
    </rPh>
    <phoneticPr fontId="3"/>
  </si>
  <si>
    <t>Ｂ</t>
    <phoneticPr fontId="3"/>
  </si>
  <si>
    <t>学年</t>
    <rPh sb="0" eb="1">
      <t>ガク</t>
    </rPh>
    <rPh sb="1" eb="2">
      <t>ネン</t>
    </rPh>
    <phoneticPr fontId="3"/>
  </si>
  <si>
    <t>ｱｽﾘｰﾄﾋﾞﾌﾞｽ
番号(Aﾁｰﾑ)</t>
    <rPh sb="11" eb="13">
      <t>バンゴウ</t>
    </rPh>
    <phoneticPr fontId="3"/>
  </si>
  <si>
    <t>　　　④登録者変更届</t>
    <rPh sb="4" eb="7">
      <t>トウロクシャ</t>
    </rPh>
    <rPh sb="7" eb="10">
      <t>ヘンコウトドケ</t>
    </rPh>
    <phoneticPr fontId="3"/>
  </si>
  <si>
    <t>（５）　オーダー用紙はWebEntryからダウンロードし、大会当日の朝、提出してください。</t>
    <rPh sb="8" eb="10">
      <t>ヨウシ</t>
    </rPh>
    <rPh sb="29" eb="33">
      <t>タイカイトウジツ</t>
    </rPh>
    <rPh sb="34" eb="35">
      <t>アサ</t>
    </rPh>
    <rPh sb="36" eb="38">
      <t>テイシュツ</t>
    </rPh>
    <phoneticPr fontId="3"/>
  </si>
  <si>
    <t>　　　　なお、登録者の変更がある場合は、④登録者変更届をオーダー用紙とあわせて提</t>
    <rPh sb="7" eb="10">
      <t>トウロクシャ</t>
    </rPh>
    <rPh sb="11" eb="13">
      <t>ヘンコウ</t>
    </rPh>
    <rPh sb="16" eb="18">
      <t>バアイ</t>
    </rPh>
    <rPh sb="21" eb="27">
      <t>トウロクシャヘンコウトドケ</t>
    </rPh>
    <rPh sb="32" eb="34">
      <t>ヨウシ</t>
    </rPh>
    <rPh sb="39" eb="40">
      <t>テイ</t>
    </rPh>
    <phoneticPr fontId="3"/>
  </si>
  <si>
    <t>　　　　出してください。</t>
    <rPh sb="4" eb="5">
      <t>ダ</t>
    </rPh>
    <phoneticPr fontId="3"/>
  </si>
  <si>
    <t>西臼杵・延岡・東臼杵・日向・都城・南那珂地区駅伝競走大会　申込書</t>
    <rPh sb="0" eb="1">
      <t>ニシ</t>
    </rPh>
    <rPh sb="1" eb="3">
      <t>ウスキ</t>
    </rPh>
    <rPh sb="4" eb="6">
      <t>ノベオカ</t>
    </rPh>
    <rPh sb="7" eb="8">
      <t>ヒガシ</t>
    </rPh>
    <rPh sb="8" eb="10">
      <t>ウスキ</t>
    </rPh>
    <rPh sb="11" eb="13">
      <t>ヒナタ</t>
    </rPh>
    <rPh sb="14" eb="16">
      <t>ミヤコノジョウ</t>
    </rPh>
    <rPh sb="17" eb="20">
      <t>ミナミナカ</t>
    </rPh>
    <rPh sb="20" eb="22">
      <t>チク</t>
    </rPh>
    <rPh sb="22" eb="24">
      <t>エキデン</t>
    </rPh>
    <rPh sb="24" eb="26">
      <t>キョウソウ</t>
    </rPh>
    <rPh sb="26" eb="28">
      <t>タイカイ</t>
    </rPh>
    <rPh sb="29" eb="32">
      <t>モウシコミショ</t>
    </rPh>
    <phoneticPr fontId="3"/>
  </si>
  <si>
    <t>西臼杵・延岡・東臼杵・日向・都城・南那珂地区駅伝競走大会　申込書</t>
    <rPh sb="0" eb="1">
      <t>ニシ</t>
    </rPh>
    <rPh sb="1" eb="3">
      <t>ウスキ</t>
    </rPh>
    <rPh sb="4" eb="6">
      <t>ノベオカ</t>
    </rPh>
    <rPh sb="7" eb="8">
      <t>ヒガシ</t>
    </rPh>
    <rPh sb="8" eb="10">
      <t>ウスキ</t>
    </rPh>
    <rPh sb="11" eb="13">
      <t>ヒナタ</t>
    </rPh>
    <rPh sb="14" eb="16">
      <t>ミヤコノジョウ</t>
    </rPh>
    <rPh sb="17" eb="20">
      <t>ミナミナカ</t>
    </rPh>
    <rPh sb="20" eb="22">
      <t>チク</t>
    </rPh>
    <rPh sb="22" eb="28">
      <t>エキデンキョウソウタイカイ</t>
    </rPh>
    <rPh sb="29" eb="32">
      <t>モウシコミショ</t>
    </rPh>
    <phoneticPr fontId="3"/>
  </si>
  <si>
    <t>また、このファイルを各地区担当へメールしてください。</t>
    <rPh sb="10" eb="15">
      <t>カクチクタントウ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</si>
</sst>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95" formatCode="#&quot;時間&quot;##&quot;分&quot;##&quot;秒&quot;"/>
    <numFmt numFmtId="196" formatCode="m&quot;月&quot;d&quot;日&quot;;@"/>
    <numFmt numFmtId="197" formatCode="[$-411]ggge&quot;年&quot;m&quot;月&quot;d&quot;日&quot;;@"/>
    <numFmt numFmtId="200" formatCode="&quot;〶　&quot;###&quot;-&quot;####"/>
    <numFmt numFmtId="201" formatCode="#&quot;　年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65">
    <xf numFmtId="0" fontId="0" fillId="0" borderId="0" xfId="0"/>
    <xf numFmtId="49" fontId="2" fillId="0" borderId="0" xfId="1" applyNumberFormat="1" applyFont="1" applyProtection="1">
      <alignment vertic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2" fillId="0" borderId="1" xfId="1" applyFont="1" applyBorder="1" applyAlignment="1" applyProtection="1">
      <alignment horizontal="center" vertical="center"/>
      <protection hidden="1"/>
    </xf>
    <xf numFmtId="0" fontId="1" fillId="0" borderId="0" xfId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195" fontId="2" fillId="0" borderId="0" xfId="1" applyNumberFormat="1" applyFont="1" applyFill="1" applyBorder="1" applyAlignment="1" applyProtection="1">
      <alignment vertical="center"/>
      <protection hidden="1"/>
    </xf>
    <xf numFmtId="0" fontId="0" fillId="0" borderId="1" xfId="1" applyFont="1" applyBorder="1" applyAlignment="1" applyProtection="1">
      <alignment horizontal="center" vertical="center"/>
      <protection hidden="1"/>
    </xf>
    <xf numFmtId="197" fontId="2" fillId="0" borderId="0" xfId="1" applyNumberFormat="1" applyFont="1" applyProtection="1">
      <alignment vertical="center"/>
      <protection hidden="1"/>
    </xf>
    <xf numFmtId="0" fontId="2" fillId="0" borderId="0" xfId="2" applyFont="1" applyProtection="1">
      <alignment vertical="center"/>
      <protection hidden="1"/>
    </xf>
    <xf numFmtId="49" fontId="2" fillId="0" borderId="0" xfId="2" applyNumberFormat="1" applyFont="1" applyProtection="1">
      <alignment vertical="center"/>
      <protection hidden="1"/>
    </xf>
    <xf numFmtId="0" fontId="2" fillId="0" borderId="0" xfId="2" applyFont="1" applyAlignment="1" applyProtection="1">
      <alignment vertical="center"/>
      <protection hidden="1"/>
    </xf>
    <xf numFmtId="0" fontId="2" fillId="2" borderId="1" xfId="2" applyFont="1" applyFill="1" applyBorder="1" applyProtection="1">
      <alignment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96" fontId="2" fillId="0" borderId="0" xfId="6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97" fontId="2" fillId="0" borderId="0" xfId="0" applyNumberFormat="1" applyFont="1" applyAlignment="1" applyProtection="1">
      <alignment horizontal="distributed" vertical="center" indent="1"/>
      <protection hidden="1"/>
    </xf>
    <xf numFmtId="0" fontId="2" fillId="0" borderId="0" xfId="6" quotePrefix="1" applyFont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3" xfId="6" applyFont="1" applyBorder="1" applyAlignment="1" applyProtection="1">
      <alignment horizontal="center" vertical="center"/>
      <protection hidden="1"/>
    </xf>
    <xf numFmtId="0" fontId="6" fillId="0" borderId="4" xfId="6" applyFont="1" applyBorder="1" applyAlignment="1" applyProtection="1">
      <alignment horizontal="center" vertical="center"/>
      <protection hidden="1"/>
    </xf>
    <xf numFmtId="0" fontId="6" fillId="0" borderId="5" xfId="6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Border="1" applyAlignment="1" applyProtection="1">
      <alignment horizontal="center" vertical="center" textRotation="255"/>
      <protection hidden="1"/>
    </xf>
    <xf numFmtId="49" fontId="2" fillId="0" borderId="1" xfId="1" applyNumberFormat="1" applyFont="1" applyBorder="1" applyAlignment="1" applyProtection="1">
      <alignment horizontal="center" vertical="center"/>
      <protection hidden="1"/>
    </xf>
    <xf numFmtId="0" fontId="6" fillId="0" borderId="7" xfId="6" applyFont="1" applyBorder="1" applyAlignment="1" applyProtection="1">
      <alignment horizontal="center" vertical="center"/>
      <protection hidden="1"/>
    </xf>
    <xf numFmtId="0" fontId="6" fillId="0" borderId="8" xfId="6" applyFont="1" applyBorder="1" applyAlignment="1" applyProtection="1">
      <alignment horizontal="center" vertical="center"/>
      <protection hidden="1"/>
    </xf>
    <xf numFmtId="0" fontId="19" fillId="0" borderId="0" xfId="2" applyFont="1" applyProtection="1">
      <alignment vertical="center"/>
      <protection hidden="1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 shrinkToFit="1"/>
      <protection locked="0"/>
    </xf>
    <xf numFmtId="0" fontId="6" fillId="4" borderId="10" xfId="0" applyFont="1" applyFill="1" applyBorder="1" applyAlignment="1" applyProtection="1">
      <alignment horizontal="center" vertical="center" shrinkToFit="1"/>
      <protection locked="0"/>
    </xf>
    <xf numFmtId="0" fontId="6" fillId="4" borderId="11" xfId="0" applyFont="1" applyFill="1" applyBorder="1" applyAlignment="1" applyProtection="1">
      <alignment horizontal="center" vertical="center" shrinkToFit="1"/>
      <protection locked="0"/>
    </xf>
    <xf numFmtId="0" fontId="6" fillId="4" borderId="12" xfId="0" applyFont="1" applyFill="1" applyBorder="1" applyAlignment="1" applyProtection="1">
      <alignment horizontal="center" vertical="center" shrinkToFit="1"/>
      <protection locked="0"/>
    </xf>
    <xf numFmtId="0" fontId="6" fillId="4" borderId="13" xfId="0" applyFont="1" applyFill="1" applyBorder="1" applyAlignment="1" applyProtection="1">
      <alignment horizontal="center" vertical="center" shrinkToFit="1"/>
      <protection locked="0"/>
    </xf>
    <xf numFmtId="0" fontId="6" fillId="4" borderId="14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center" vertical="center"/>
      <protection hidden="1"/>
    </xf>
    <xf numFmtId="0" fontId="5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4" borderId="15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 wrapText="1" shrinkToFit="1"/>
      <protection hidden="1"/>
    </xf>
    <xf numFmtId="0" fontId="7" fillId="0" borderId="20" xfId="0" applyFont="1" applyBorder="1" applyAlignment="1" applyProtection="1">
      <alignment horizontal="center" vertical="center" wrapText="1" shrinkToFi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5" xfId="0" applyNumberFormat="1" applyFont="1" applyBorder="1" applyAlignment="1" applyProtection="1">
      <alignment horizontal="center" vertical="center" shrinkToFit="1"/>
      <protection hidden="1"/>
    </xf>
    <xf numFmtId="0" fontId="6" fillId="0" borderId="23" xfId="6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6" fillId="0" borderId="25" xfId="0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27" xfId="0" applyFont="1" applyBorder="1" applyAlignment="1" applyProtection="1">
      <alignment horizontal="center" vertical="center" shrinkToFit="1"/>
      <protection hidden="1"/>
    </xf>
    <xf numFmtId="0" fontId="6" fillId="0" borderId="28" xfId="0" applyFont="1" applyBorder="1" applyAlignment="1" applyProtection="1">
      <alignment horizontal="center" vertical="center" shrinkToFit="1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6" fillId="4" borderId="30" xfId="0" applyFont="1" applyFill="1" applyBorder="1" applyAlignment="1" applyProtection="1">
      <alignment horizontal="center" vertical="center" shrinkToFit="1"/>
      <protection locked="0"/>
    </xf>
    <xf numFmtId="0" fontId="6" fillId="4" borderId="31" xfId="0" applyFont="1" applyFill="1" applyBorder="1" applyAlignment="1" applyProtection="1">
      <alignment horizontal="center" vertical="center" shrinkToFit="1"/>
      <protection locked="0"/>
    </xf>
    <xf numFmtId="0" fontId="6" fillId="4" borderId="32" xfId="0" applyFont="1" applyFill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hidden="1"/>
    </xf>
    <xf numFmtId="0" fontId="6" fillId="0" borderId="34" xfId="0" applyFont="1" applyBorder="1" applyAlignment="1" applyProtection="1">
      <alignment horizontal="center" vertical="center" shrinkToFit="1"/>
      <protection hidden="1"/>
    </xf>
    <xf numFmtId="0" fontId="6" fillId="0" borderId="35" xfId="0" applyFont="1" applyBorder="1" applyAlignment="1" applyProtection="1">
      <alignment horizontal="center" vertical="center" shrinkToFit="1"/>
      <protection hidden="1"/>
    </xf>
    <xf numFmtId="0" fontId="6" fillId="0" borderId="36" xfId="0" applyNumberFormat="1" applyFont="1" applyBorder="1" applyAlignment="1" applyProtection="1">
      <alignment horizontal="center" vertical="center" shrinkToFit="1"/>
      <protection hidden="1"/>
    </xf>
    <xf numFmtId="0" fontId="6" fillId="0" borderId="37" xfId="0" applyFont="1" applyBorder="1" applyAlignment="1" applyProtection="1">
      <alignment horizontal="center" vertical="center" shrinkToFit="1"/>
      <protection hidden="1"/>
    </xf>
    <xf numFmtId="0" fontId="6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7" xfId="0" applyNumberFormat="1" applyFont="1" applyBorder="1" applyAlignment="1" applyProtection="1">
      <alignment horizontal="center" vertical="center" shrinkToFit="1"/>
      <protection hidden="1"/>
    </xf>
    <xf numFmtId="0" fontId="6" fillId="0" borderId="38" xfId="0" applyFont="1" applyBorder="1" applyAlignment="1" applyProtection="1">
      <alignment horizontal="center" vertical="center" shrinkToFit="1"/>
      <protection hidden="1"/>
    </xf>
    <xf numFmtId="0" fontId="6" fillId="0" borderId="39" xfId="0" applyFont="1" applyBorder="1" applyAlignment="1" applyProtection="1">
      <alignment horizontal="center" vertical="center" shrinkToFit="1"/>
      <protection hidden="1"/>
    </xf>
    <xf numFmtId="0" fontId="6" fillId="0" borderId="40" xfId="0" applyFont="1" applyBorder="1" applyAlignment="1" applyProtection="1">
      <alignment horizontal="center" vertical="center" shrinkToFit="1"/>
      <protection hidden="1"/>
    </xf>
    <xf numFmtId="0" fontId="6" fillId="0" borderId="41" xfId="0" applyFont="1" applyBorder="1" applyAlignment="1" applyProtection="1">
      <alignment horizontal="center" vertical="center" shrinkToFit="1"/>
      <protection hidden="1"/>
    </xf>
    <xf numFmtId="0" fontId="6" fillId="0" borderId="7" xfId="0" applyFont="1" applyBorder="1" applyAlignment="1" applyProtection="1">
      <alignment horizontal="center" vertical="center" shrinkToFit="1"/>
      <protection hidden="1"/>
    </xf>
    <xf numFmtId="0" fontId="6" fillId="0" borderId="0" xfId="0" applyNumberFormat="1" applyFont="1" applyBorder="1" applyAlignment="1" applyProtection="1">
      <alignment horizontal="center" vertical="center" shrinkToFit="1"/>
      <protection hidden="1"/>
    </xf>
    <xf numFmtId="0" fontId="6" fillId="0" borderId="42" xfId="0" applyFont="1" applyBorder="1" applyAlignment="1" applyProtection="1">
      <alignment horizontal="center" vertical="center" shrinkToFit="1"/>
      <protection hidden="1"/>
    </xf>
    <xf numFmtId="0" fontId="6" fillId="0" borderId="27" xfId="0" applyNumberFormat="1" applyFont="1" applyBorder="1" applyAlignment="1" applyProtection="1">
      <alignment horizontal="center" vertical="center" shrinkToFit="1"/>
      <protection hidden="1"/>
    </xf>
    <xf numFmtId="0" fontId="6" fillId="0" borderId="43" xfId="6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6" fillId="0" borderId="45" xfId="0" applyFont="1" applyBorder="1" applyAlignment="1" applyProtection="1">
      <alignment horizontal="center" vertical="center" shrinkToFit="1"/>
      <protection hidden="1"/>
    </xf>
    <xf numFmtId="0" fontId="6" fillId="0" borderId="46" xfId="0" applyFont="1" applyBorder="1" applyAlignment="1" applyProtection="1">
      <alignment horizontal="center" vertical="center" shrinkToFit="1"/>
      <protection hidden="1"/>
    </xf>
    <xf numFmtId="0" fontId="6" fillId="0" borderId="47" xfId="0" applyFont="1" applyBorder="1" applyAlignment="1" applyProtection="1">
      <alignment horizontal="center" vertical="center" shrinkToFit="1"/>
      <protection hidden="1"/>
    </xf>
    <xf numFmtId="0" fontId="6" fillId="0" borderId="48" xfId="0" applyFont="1" applyBorder="1" applyAlignment="1" applyProtection="1">
      <alignment horizontal="center" vertical="center" shrinkToFit="1"/>
      <protection hidden="1"/>
    </xf>
    <xf numFmtId="0" fontId="6" fillId="0" borderId="49" xfId="0" applyNumberFormat="1" applyFont="1" applyBorder="1" applyAlignment="1" applyProtection="1">
      <alignment horizontal="center" vertical="center" shrinkToFit="1"/>
      <protection hidden="1"/>
    </xf>
    <xf numFmtId="0" fontId="6" fillId="0" borderId="50" xfId="0" applyFont="1" applyBorder="1" applyAlignment="1" applyProtection="1">
      <alignment horizontal="center" vertical="center" shrinkToFit="1"/>
      <protection hidden="1"/>
    </xf>
    <xf numFmtId="0" fontId="6" fillId="0" borderId="51" xfId="0" applyFont="1" applyBorder="1" applyAlignment="1" applyProtection="1">
      <alignment horizontal="center" vertical="center" shrinkToFit="1"/>
      <protection hidden="1"/>
    </xf>
    <xf numFmtId="0" fontId="0" fillId="0" borderId="52" xfId="0" applyBorder="1" applyAlignment="1" applyProtection="1">
      <alignment vertical="center" textRotation="255"/>
      <protection hidden="1"/>
    </xf>
    <xf numFmtId="0" fontId="2" fillId="0" borderId="1" xfId="3" applyFont="1" applyBorder="1" applyAlignment="1" applyProtection="1">
      <alignment horizontal="center" vertical="center"/>
      <protection hidden="1"/>
    </xf>
    <xf numFmtId="0" fontId="2" fillId="0" borderId="0" xfId="3" applyFont="1" applyProtection="1">
      <alignment vertical="center"/>
      <protection hidden="1"/>
    </xf>
    <xf numFmtId="0" fontId="2" fillId="0" borderId="1" xfId="3" applyFont="1" applyBorder="1" applyAlignment="1" applyProtection="1">
      <alignment horizontal="center" vertical="center" wrapText="1"/>
      <protection hidden="1"/>
    </xf>
    <xf numFmtId="0" fontId="2" fillId="0" borderId="31" xfId="3" applyFont="1" applyBorder="1" applyAlignment="1" applyProtection="1">
      <alignment horizontal="center" vertical="center"/>
      <protection hidden="1"/>
    </xf>
    <xf numFmtId="0" fontId="2" fillId="0" borderId="1" xfId="3" applyFont="1" applyBorder="1" applyProtection="1">
      <alignment vertical="center"/>
      <protection hidden="1"/>
    </xf>
    <xf numFmtId="0" fontId="2" fillId="0" borderId="2" xfId="3" applyFont="1" applyBorder="1" applyAlignment="1" applyProtection="1">
      <alignment horizontal="center" vertical="center"/>
      <protection hidden="1"/>
    </xf>
    <xf numFmtId="0" fontId="2" fillId="0" borderId="0" xfId="3" applyFont="1" applyAlignment="1" applyProtection="1">
      <alignment horizontal="center" vertical="center"/>
      <protection hidden="1"/>
    </xf>
    <xf numFmtId="0" fontId="12" fillId="0" borderId="53" xfId="6" applyFont="1" applyBorder="1" applyAlignment="1" applyProtection="1">
      <alignment horizontal="left" vertical="center"/>
      <protection hidden="1"/>
    </xf>
    <xf numFmtId="0" fontId="6" fillId="0" borderId="1" xfId="6" applyFont="1" applyBorder="1" applyAlignment="1" applyProtection="1">
      <alignment horizontal="center" vertical="center"/>
      <protection hidden="1"/>
    </xf>
    <xf numFmtId="0" fontId="6" fillId="0" borderId="54" xfId="6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2" fillId="0" borderId="1" xfId="6" applyFont="1" applyBorder="1" applyAlignment="1" applyProtection="1">
      <alignment vertical="center"/>
      <protection hidden="1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4" applyFont="1" applyProtection="1">
      <alignment vertical="center"/>
      <protection hidden="1"/>
    </xf>
    <xf numFmtId="0" fontId="14" fillId="0" borderId="0" xfId="4" applyFont="1" applyFill="1" applyBorder="1" applyAlignment="1" applyProtection="1">
      <alignment vertical="center"/>
      <protection hidden="1"/>
    </xf>
    <xf numFmtId="0" fontId="2" fillId="0" borderId="0" xfId="4" applyFont="1" applyFill="1" applyBorder="1" applyAlignment="1" applyProtection="1">
      <alignment horizontal="center" vertical="center"/>
      <protection hidden="1"/>
    </xf>
    <xf numFmtId="0" fontId="5" fillId="0" borderId="0" xfId="4" applyFont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/>
      <protection hidden="1"/>
    </xf>
    <xf numFmtId="0" fontId="17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vertical="center" shrinkToFit="1"/>
      <protection hidden="1"/>
    </xf>
    <xf numFmtId="200" fontId="15" fillId="0" borderId="0" xfId="4" applyNumberFormat="1" applyFont="1" applyFill="1" applyBorder="1" applyAlignment="1" applyProtection="1">
      <alignment horizontal="center" vertical="center"/>
      <protection hidden="1"/>
    </xf>
    <xf numFmtId="0" fontId="16" fillId="0" borderId="0" xfId="4" applyFont="1" applyFill="1" applyBorder="1" applyAlignment="1" applyProtection="1">
      <alignment horizontal="center" vertical="center" shrinkToFit="1"/>
      <protection hidden="1"/>
    </xf>
    <xf numFmtId="0" fontId="16" fillId="0" borderId="28" xfId="4" applyFont="1" applyFill="1" applyBorder="1" applyAlignment="1" applyProtection="1">
      <alignment horizontal="center" vertical="center" shrinkToFit="1"/>
      <protection hidden="1"/>
    </xf>
    <xf numFmtId="0" fontId="4" fillId="0" borderId="7" xfId="4" applyFont="1" applyBorder="1" applyAlignment="1" applyProtection="1">
      <alignment horizontal="center" vertical="center"/>
      <protection hidden="1"/>
    </xf>
    <xf numFmtId="0" fontId="12" fillId="0" borderId="0" xfId="4" applyFont="1" applyFill="1" applyBorder="1" applyAlignment="1" applyProtection="1">
      <alignment horizontal="center" vertical="center"/>
      <protection hidden="1"/>
    </xf>
    <xf numFmtId="0" fontId="12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Border="1" applyAlignment="1" applyProtection="1">
      <alignment horizontal="center" vertical="center" shrinkToFit="1"/>
      <protection hidden="1"/>
    </xf>
    <xf numFmtId="0" fontId="18" fillId="0" borderId="0" xfId="4" applyFont="1" applyBorder="1" applyProtection="1">
      <alignment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right" vertical="center"/>
      <protection hidden="1"/>
    </xf>
    <xf numFmtId="0" fontId="2" fillId="0" borderId="0" xfId="4" applyFont="1" applyAlignment="1" applyProtection="1">
      <alignment horizontal="distributed" vertical="center" indent="1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16" fillId="0" borderId="57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 shrinkToFit="1"/>
      <protection hidden="1"/>
    </xf>
    <xf numFmtId="0" fontId="16" fillId="0" borderId="5" xfId="4" applyFont="1" applyBorder="1" applyAlignment="1" applyProtection="1">
      <alignment horizontal="center" vertical="center" shrinkToFit="1"/>
      <protection hidden="1"/>
    </xf>
    <xf numFmtId="0" fontId="16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6" fillId="0" borderId="58" xfId="2" applyFont="1" applyBorder="1" applyAlignment="1" applyProtection="1">
      <alignment horizontal="center" vertical="center"/>
      <protection hidden="1"/>
    </xf>
    <xf numFmtId="0" fontId="18" fillId="0" borderId="59" xfId="2" applyFont="1" applyBorder="1" applyAlignment="1" applyProtection="1">
      <alignment vertical="center"/>
      <protection hidden="1"/>
    </xf>
    <xf numFmtId="0" fontId="18" fillId="0" borderId="60" xfId="0" applyFont="1" applyBorder="1" applyAlignment="1" applyProtection="1">
      <alignment vertical="center"/>
      <protection hidden="1"/>
    </xf>
    <xf numFmtId="0" fontId="16" fillId="0" borderId="61" xfId="2" applyFont="1" applyBorder="1" applyAlignment="1" applyProtection="1">
      <alignment horizontal="center" vertical="center"/>
      <protection hidden="1"/>
    </xf>
    <xf numFmtId="0" fontId="18" fillId="0" borderId="62" xfId="2" applyFont="1" applyBorder="1" applyAlignment="1" applyProtection="1">
      <alignment vertical="center"/>
      <protection hidden="1"/>
    </xf>
    <xf numFmtId="0" fontId="18" fillId="0" borderId="63" xfId="0" applyFont="1" applyBorder="1" applyAlignment="1" applyProtection="1">
      <alignment vertical="center"/>
      <protection hidden="1"/>
    </xf>
    <xf numFmtId="49" fontId="2" fillId="0" borderId="31" xfId="1" applyNumberFormat="1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49" fontId="2" fillId="0" borderId="65" xfId="1" applyNumberFormat="1" applyFont="1" applyBorder="1" applyAlignment="1" applyProtection="1">
      <alignment vertical="center" textRotation="255"/>
      <protection hidden="1"/>
    </xf>
    <xf numFmtId="0" fontId="0" fillId="0" borderId="52" xfId="0" applyBorder="1" applyAlignment="1" applyProtection="1">
      <alignment vertical="center" textRotation="255"/>
      <protection hidden="1"/>
    </xf>
    <xf numFmtId="0" fontId="2" fillId="4" borderId="31" xfId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49" fontId="2" fillId="0" borderId="64" xfId="1" applyNumberFormat="1" applyFont="1" applyBorder="1" applyAlignment="1" applyProtection="1">
      <alignment vertical="center" textRotation="255"/>
      <protection hidden="1"/>
    </xf>
    <xf numFmtId="0" fontId="0" fillId="0" borderId="30" xfId="0" applyBorder="1" applyAlignment="1" applyProtection="1">
      <alignment vertical="center"/>
      <protection hidden="1"/>
    </xf>
    <xf numFmtId="49" fontId="10" fillId="0" borderId="64" xfId="1" applyNumberFormat="1" applyFont="1" applyBorder="1" applyAlignment="1" applyProtection="1">
      <alignment horizontal="center" vertical="center" textRotation="255"/>
      <protection hidden="1"/>
    </xf>
    <xf numFmtId="0" fontId="11" fillId="0" borderId="30" xfId="0" applyFont="1" applyBorder="1" applyAlignment="1" applyProtection="1">
      <alignment horizontal="center" vertical="center" textRotation="255"/>
      <protection hidden="1"/>
    </xf>
    <xf numFmtId="0" fontId="0" fillId="0" borderId="66" xfId="0" applyBorder="1" applyAlignment="1" applyProtection="1">
      <alignment vertical="center" textRotation="255"/>
      <protection hidden="1"/>
    </xf>
    <xf numFmtId="0" fontId="0" fillId="0" borderId="30" xfId="0" applyBorder="1" applyAlignment="1" applyProtection="1">
      <alignment vertical="center" textRotation="255"/>
      <protection hidden="1"/>
    </xf>
    <xf numFmtId="0" fontId="0" fillId="0" borderId="65" xfId="1" applyFont="1" applyBorder="1" applyAlignment="1" applyProtection="1">
      <alignment horizontal="center" vertical="center" textRotation="255"/>
      <protection hidden="1"/>
    </xf>
    <xf numFmtId="0" fontId="0" fillId="0" borderId="68" xfId="0" applyBorder="1" applyAlignment="1" applyProtection="1">
      <alignment horizontal="center" vertical="center" textRotation="255"/>
      <protection hidden="1"/>
    </xf>
    <xf numFmtId="0" fontId="4" fillId="0" borderId="58" xfId="1" applyFont="1" applyBorder="1" applyAlignment="1" applyProtection="1">
      <alignment horizontal="center" vertical="center" shrinkToFit="1"/>
      <protection hidden="1"/>
    </xf>
    <xf numFmtId="0" fontId="1" fillId="0" borderId="59" xfId="1" applyBorder="1" applyAlignment="1" applyProtection="1">
      <alignment horizontal="center" vertical="center" shrinkToFit="1"/>
      <protection hidden="1"/>
    </xf>
    <xf numFmtId="0" fontId="0" fillId="0" borderId="59" xfId="0" applyBorder="1" applyAlignment="1" applyProtection="1">
      <alignment vertical="center" shrinkToFit="1"/>
      <protection hidden="1"/>
    </xf>
    <xf numFmtId="0" fontId="0" fillId="0" borderId="59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4" fillId="0" borderId="61" xfId="1" applyFont="1" applyBorder="1" applyAlignment="1" applyProtection="1">
      <alignment horizontal="center" vertical="center"/>
      <protection hidden="1"/>
    </xf>
    <xf numFmtId="0" fontId="1" fillId="0" borderId="62" xfId="1" applyBorder="1" applyAlignment="1" applyProtection="1">
      <alignment horizontal="center" vertical="center"/>
      <protection hidden="1"/>
    </xf>
    <xf numFmtId="0" fontId="0" fillId="0" borderId="62" xfId="0" applyBorder="1" applyAlignment="1" applyProtection="1">
      <alignment vertical="center"/>
      <protection hidden="1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52" xfId="0" applyBorder="1" applyAlignment="1" applyProtection="1">
      <alignment horizontal="center" vertical="center" textRotation="255"/>
      <protection hidden="1"/>
    </xf>
    <xf numFmtId="49" fontId="2" fillId="0" borderId="31" xfId="1" applyNumberFormat="1" applyFont="1" applyBorder="1" applyAlignment="1" applyProtection="1">
      <alignment horizontal="center" vertical="center"/>
      <protection hidden="1"/>
    </xf>
    <xf numFmtId="49" fontId="2" fillId="0" borderId="66" xfId="1" applyNumberFormat="1" applyFont="1" applyBorder="1" applyAlignment="1" applyProtection="1">
      <alignment horizontal="center" vertical="center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2" fillId="2" borderId="31" xfId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1" fillId="0" borderId="34" xfId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locked="0"/>
    </xf>
    <xf numFmtId="0" fontId="2" fillId="4" borderId="2" xfId="1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4" borderId="34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0" fillId="0" borderId="28" xfId="6" applyFont="1" applyBorder="1" applyAlignment="1" applyProtection="1">
      <alignment horizontal="left" vertical="center" wrapText="1"/>
      <protection hidden="1"/>
    </xf>
    <xf numFmtId="0" fontId="7" fillId="0" borderId="28" xfId="0" applyFont="1" applyBorder="1" applyAlignment="1" applyProtection="1">
      <alignment horizontal="left" vertical="center"/>
      <protection hidden="1"/>
    </xf>
    <xf numFmtId="0" fontId="6" fillId="0" borderId="31" xfId="6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4" xfId="0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left" vertical="center" shrinkToFit="1"/>
      <protection hidden="1"/>
    </xf>
    <xf numFmtId="0" fontId="6" fillId="0" borderId="84" xfId="0" applyFont="1" applyBorder="1" applyAlignment="1" applyProtection="1">
      <alignment horizontal="left" vertical="center" shrinkToFit="1"/>
      <protection hidden="1"/>
    </xf>
    <xf numFmtId="0" fontId="6" fillId="0" borderId="2" xfId="0" applyFont="1" applyBorder="1" applyAlignment="1" applyProtection="1">
      <alignment horizontal="left" vertical="center" shrinkToFit="1"/>
      <protection hidden="1"/>
    </xf>
    <xf numFmtId="0" fontId="2" fillId="0" borderId="45" xfId="0" applyFont="1" applyBorder="1" applyAlignment="1" applyProtection="1">
      <alignment horizontal="left" vertical="center" shrinkToFit="1"/>
      <protection hidden="1"/>
    </xf>
    <xf numFmtId="0" fontId="6" fillId="0" borderId="99" xfId="0" applyFont="1" applyBorder="1" applyAlignment="1" applyProtection="1">
      <alignment horizontal="center" vertical="center" shrinkToFit="1"/>
      <protection hidden="1"/>
    </xf>
    <xf numFmtId="0" fontId="6" fillId="0" borderId="61" xfId="0" applyFont="1" applyBorder="1" applyAlignment="1" applyProtection="1">
      <alignment horizontal="center" vertical="center" shrinkToFit="1"/>
      <protection hidden="1"/>
    </xf>
    <xf numFmtId="0" fontId="6" fillId="0" borderId="88" xfId="0" applyFont="1" applyBorder="1" applyAlignment="1" applyProtection="1">
      <alignment horizontal="left" vertical="center" shrinkToFit="1"/>
      <protection hidden="1"/>
    </xf>
    <xf numFmtId="0" fontId="0" fillId="0" borderId="89" xfId="0" applyBorder="1" applyAlignment="1" applyProtection="1">
      <alignment horizontal="left" vertical="center" shrinkToFit="1"/>
      <protection hidden="1"/>
    </xf>
    <xf numFmtId="0" fontId="6" fillId="0" borderId="85" xfId="6" applyFont="1" applyBorder="1" applyAlignment="1" applyProtection="1">
      <alignment horizontal="center" vertical="center"/>
      <protection hidden="1"/>
    </xf>
    <xf numFmtId="0" fontId="7" fillId="0" borderId="87" xfId="0" applyFont="1" applyBorder="1" applyAlignment="1" applyProtection="1">
      <alignment horizontal="center" vertical="center"/>
      <protection hidden="1"/>
    </xf>
    <xf numFmtId="0" fontId="6" fillId="0" borderId="85" xfId="0" applyFont="1" applyBorder="1" applyAlignment="1" applyProtection="1">
      <alignment horizontal="center" vertical="center"/>
      <protection hidden="1"/>
    </xf>
    <xf numFmtId="0" fontId="7" fillId="0" borderId="86" xfId="0" applyFont="1" applyBorder="1" applyAlignment="1" applyProtection="1">
      <alignment horizontal="center" vertical="center"/>
      <protection hidden="1"/>
    </xf>
    <xf numFmtId="0" fontId="6" fillId="0" borderId="42" xfId="6" applyFont="1" applyBorder="1" applyAlignment="1" applyProtection="1">
      <alignment horizontal="center" vertical="center"/>
      <protection hidden="1"/>
    </xf>
    <xf numFmtId="0" fontId="6" fillId="0" borderId="23" xfId="6" applyFont="1" applyBorder="1" applyAlignment="1" applyProtection="1">
      <alignment horizontal="center" vertical="center"/>
      <protection hidden="1"/>
    </xf>
    <xf numFmtId="0" fontId="6" fillId="0" borderId="81" xfId="0" applyFont="1" applyBorder="1" applyAlignment="1" applyProtection="1">
      <alignment horizontal="center" vertical="center"/>
      <protection hidden="1"/>
    </xf>
    <xf numFmtId="0" fontId="0" fillId="0" borderId="82" xfId="0" applyBorder="1" applyAlignment="1" applyProtection="1">
      <alignment horizontal="center" vertical="center"/>
      <protection hidden="1"/>
    </xf>
    <xf numFmtId="0" fontId="0" fillId="0" borderId="83" xfId="0" applyBorder="1" applyAlignment="1" applyProtection="1">
      <alignment horizontal="center" vertical="center"/>
      <protection hidden="1"/>
    </xf>
    <xf numFmtId="0" fontId="0" fillId="0" borderId="63" xfId="0" applyBorder="1" applyAlignment="1" applyProtection="1">
      <alignment horizontal="center" vertical="center"/>
      <protection hidden="1"/>
    </xf>
    <xf numFmtId="0" fontId="5" fillId="0" borderId="0" xfId="6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7" fillId="0" borderId="71" xfId="0" applyFont="1" applyBorder="1" applyAlignment="1" applyProtection="1">
      <alignment horizontal="center" vertical="center"/>
      <protection hidden="1"/>
    </xf>
    <xf numFmtId="196" fontId="6" fillId="0" borderId="0" xfId="6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96" fontId="6" fillId="0" borderId="0" xfId="6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72" xfId="0" applyFont="1" applyBorder="1" applyAlignment="1" applyProtection="1">
      <alignment horizontal="center" vertical="center" shrinkToFit="1"/>
      <protection hidden="1"/>
    </xf>
    <xf numFmtId="0" fontId="0" fillId="0" borderId="73" xfId="0" applyBorder="1" applyAlignment="1" applyProtection="1">
      <alignment horizontal="center" vertical="center" shrinkToFit="1"/>
      <protection hidden="1"/>
    </xf>
    <xf numFmtId="0" fontId="6" fillId="0" borderId="31" xfId="0" applyFont="1" applyBorder="1" applyAlignment="1" applyProtection="1">
      <alignment horizontal="center" vertical="center" shrinkToFit="1"/>
      <protection hidden="1"/>
    </xf>
    <xf numFmtId="0" fontId="0" fillId="0" borderId="69" xfId="0" applyBorder="1" applyAlignment="1" applyProtection="1">
      <alignment horizontal="center" vertical="center" shrinkToFit="1"/>
      <protection hidden="1"/>
    </xf>
    <xf numFmtId="0" fontId="6" fillId="0" borderId="93" xfId="0" applyFont="1" applyBorder="1" applyAlignment="1" applyProtection="1">
      <alignment horizontal="center" vertical="center" shrinkToFit="1"/>
      <protection hidden="1"/>
    </xf>
    <xf numFmtId="0" fontId="6" fillId="0" borderId="94" xfId="0" applyFont="1" applyBorder="1" applyAlignment="1" applyProtection="1">
      <alignment horizontal="center" vertical="center" shrinkToFit="1"/>
      <protection hidden="1"/>
    </xf>
    <xf numFmtId="0" fontId="6" fillId="0" borderId="95" xfId="0" applyFont="1" applyBorder="1" applyAlignment="1" applyProtection="1">
      <alignment horizontal="center" vertical="center"/>
      <protection hidden="1"/>
    </xf>
    <xf numFmtId="0" fontId="6" fillId="0" borderId="96" xfId="0" applyFont="1" applyBorder="1" applyAlignment="1" applyProtection="1">
      <alignment horizontal="center" vertical="center"/>
      <protection hidden="1"/>
    </xf>
    <xf numFmtId="0" fontId="6" fillId="0" borderId="97" xfId="0" applyFont="1" applyBorder="1" applyAlignment="1" applyProtection="1">
      <alignment horizontal="center" vertical="center" shrinkToFit="1"/>
      <protection hidden="1"/>
    </xf>
    <xf numFmtId="0" fontId="6" fillId="0" borderId="98" xfId="0" applyFont="1" applyBorder="1" applyAlignment="1" applyProtection="1">
      <alignment horizontal="center" vertical="center" shrinkToFit="1"/>
      <protection hidden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0" borderId="80" xfId="0" applyFont="1" applyBorder="1" applyAlignment="1" applyProtection="1">
      <alignment horizontal="center" vertical="center"/>
      <protection hidden="1"/>
    </xf>
    <xf numFmtId="0" fontId="6" fillId="0" borderId="46" xfId="0" applyFont="1" applyBorder="1" applyAlignment="1" applyProtection="1">
      <alignment horizontal="center" vertical="center"/>
      <protection hidden="1"/>
    </xf>
    <xf numFmtId="0" fontId="0" fillId="0" borderId="84" xfId="0" applyBorder="1" applyAlignment="1" applyProtection="1">
      <alignment horizontal="left" vertical="center" shrinkToFit="1"/>
      <protection hidden="1"/>
    </xf>
    <xf numFmtId="0" fontId="0" fillId="0" borderId="45" xfId="0" applyBorder="1" applyAlignment="1" applyProtection="1">
      <alignment horizontal="left" vertical="center" shrinkToFit="1"/>
      <protection hidden="1"/>
    </xf>
    <xf numFmtId="0" fontId="0" fillId="0" borderId="86" xfId="0" applyBorder="1" applyAlignment="1" applyProtection="1">
      <alignment vertical="center"/>
      <protection hidden="1"/>
    </xf>
    <xf numFmtId="0" fontId="6" fillId="0" borderId="85" xfId="6" applyFont="1" applyBorder="1" applyAlignment="1" applyProtection="1">
      <alignment horizontal="center" vertical="center" shrinkToFit="1"/>
      <protection hidden="1"/>
    </xf>
    <xf numFmtId="0" fontId="6" fillId="0" borderId="87" xfId="6" applyFont="1" applyBorder="1" applyAlignment="1" applyProtection="1">
      <alignment horizontal="center" vertical="center" shrinkToFit="1"/>
      <protection hidden="1"/>
    </xf>
    <xf numFmtId="0" fontId="2" fillId="0" borderId="87" xfId="0" applyFont="1" applyBorder="1" applyAlignment="1" applyProtection="1">
      <alignment horizontal="center" vertical="center" shrinkToFit="1"/>
      <protection hidden="1"/>
    </xf>
    <xf numFmtId="0" fontId="2" fillId="0" borderId="86" xfId="0" applyFont="1" applyBorder="1" applyAlignment="1" applyProtection="1">
      <alignment horizontal="center" vertical="center" shrinkToFit="1"/>
      <protection hidden="1"/>
    </xf>
    <xf numFmtId="0" fontId="2" fillId="0" borderId="89" xfId="0" applyFont="1" applyBorder="1" applyAlignment="1" applyProtection="1">
      <alignment horizontal="left" vertical="center" shrinkToFit="1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0" fillId="0" borderId="90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91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92" xfId="0" applyBorder="1" applyAlignment="1" applyProtection="1">
      <alignment vertical="center"/>
      <protection hidden="1"/>
    </xf>
    <xf numFmtId="0" fontId="6" fillId="0" borderId="76" xfId="6" applyFont="1" applyBorder="1" applyAlignment="1" applyProtection="1">
      <alignment horizontal="center" vertical="center"/>
      <protection hidden="1"/>
    </xf>
    <xf numFmtId="0" fontId="0" fillId="0" borderId="77" xfId="0" applyBorder="1" applyAlignment="1" applyProtection="1">
      <alignment horizontal="center" vertical="center"/>
      <protection hidden="1"/>
    </xf>
    <xf numFmtId="0" fontId="0" fillId="0" borderId="78" xfId="0" applyBorder="1" applyAlignment="1" applyProtection="1">
      <alignment horizontal="center" vertical="center"/>
      <protection hidden="1"/>
    </xf>
    <xf numFmtId="0" fontId="6" fillId="0" borderId="77" xfId="6" applyFont="1" applyBorder="1" applyAlignment="1" applyProtection="1">
      <alignment horizontal="center" vertical="center"/>
      <protection hidden="1"/>
    </xf>
    <xf numFmtId="0" fontId="0" fillId="0" borderId="79" xfId="0" applyBorder="1" applyAlignment="1" applyProtection="1">
      <alignment horizontal="center" vertical="center"/>
      <protection hidden="1"/>
    </xf>
    <xf numFmtId="0" fontId="6" fillId="0" borderId="80" xfId="6" applyFont="1" applyBorder="1" applyAlignment="1" applyProtection="1">
      <alignment horizontal="center" vertical="center"/>
      <protection hidden="1"/>
    </xf>
    <xf numFmtId="0" fontId="6" fillId="0" borderId="46" xfId="6" applyFont="1" applyBorder="1" applyAlignment="1" applyProtection="1">
      <alignment horizontal="center" vertical="center"/>
      <protection hidden="1"/>
    </xf>
    <xf numFmtId="0" fontId="6" fillId="0" borderId="35" xfId="0" applyFont="1" applyBorder="1" applyAlignment="1" applyProtection="1">
      <alignment horizontal="center" vertical="center" shrinkToFit="1"/>
      <protection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46" xfId="0" applyBorder="1" applyAlignment="1" applyProtection="1">
      <alignment horizontal="center" vertical="center" shrinkToFit="1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6" fillId="0" borderId="74" xfId="0" applyFont="1" applyBorder="1" applyAlignment="1" applyProtection="1">
      <alignment horizontal="center" vertical="center" shrinkToFit="1"/>
      <protection hidden="1"/>
    </xf>
    <xf numFmtId="0" fontId="0" fillId="0" borderId="75" xfId="0" applyBorder="1" applyAlignment="1" applyProtection="1">
      <alignment horizontal="center" vertical="center" shrinkToFit="1"/>
      <protection hidden="1"/>
    </xf>
    <xf numFmtId="0" fontId="6" fillId="0" borderId="32" xfId="0" applyFont="1" applyBorder="1" applyAlignment="1" applyProtection="1">
      <alignment horizontal="center" vertical="center" shrinkToFit="1"/>
      <protection hidden="1"/>
    </xf>
    <xf numFmtId="0" fontId="0" fillId="0" borderId="70" xfId="0" applyBorder="1" applyAlignment="1" applyProtection="1">
      <alignment horizontal="center" vertical="center" shrinkToFit="1"/>
      <protection hidden="1"/>
    </xf>
    <xf numFmtId="0" fontId="6" fillId="0" borderId="71" xfId="0" applyFont="1" applyFill="1" applyBorder="1" applyAlignment="1" applyProtection="1">
      <alignment horizontal="right" vertical="center" shrinkToFit="1"/>
      <protection hidden="1"/>
    </xf>
    <xf numFmtId="0" fontId="0" fillId="0" borderId="71" xfId="0" applyBorder="1" applyAlignment="1" applyProtection="1">
      <alignment horizontal="right" vertical="center" shrinkToFit="1"/>
      <protection hidden="1"/>
    </xf>
    <xf numFmtId="0" fontId="16" fillId="0" borderId="135" xfId="4" applyFont="1" applyFill="1" applyBorder="1" applyAlignment="1" applyProtection="1">
      <alignment horizontal="center" vertical="center" shrinkToFit="1"/>
      <protection hidden="1"/>
    </xf>
    <xf numFmtId="0" fontId="18" fillId="0" borderId="88" xfId="4" applyFont="1" applyBorder="1" applyAlignment="1" applyProtection="1">
      <alignment horizontal="center" vertical="center" shrinkToFit="1"/>
      <protection hidden="1"/>
    </xf>
    <xf numFmtId="0" fontId="18" fillId="0" borderId="88" xfId="4" applyFont="1" applyBorder="1" applyAlignment="1" applyProtection="1">
      <alignment vertical="center" shrinkToFit="1"/>
      <protection hidden="1"/>
    </xf>
    <xf numFmtId="0" fontId="18" fillId="0" borderId="89" xfId="4" applyFont="1" applyBorder="1" applyAlignment="1" applyProtection="1">
      <alignment vertical="center" shrinkToFit="1"/>
      <protection hidden="1"/>
    </xf>
    <xf numFmtId="0" fontId="2" fillId="0" borderId="28" xfId="4" applyFont="1" applyBorder="1" applyAlignment="1" applyProtection="1">
      <alignment horizontal="right" shrinkToFit="1"/>
      <protection hidden="1"/>
    </xf>
    <xf numFmtId="0" fontId="0" fillId="0" borderId="28" xfId="4" applyFont="1" applyBorder="1" applyAlignment="1" applyProtection="1">
      <alignment horizontal="right"/>
      <protection hidden="1"/>
    </xf>
    <xf numFmtId="0" fontId="16" fillId="0" borderId="136" xfId="4" applyFont="1" applyFill="1" applyBorder="1" applyAlignment="1" applyProtection="1">
      <alignment horizontal="center" vertical="center"/>
      <protection hidden="1"/>
    </xf>
    <xf numFmtId="0" fontId="18" fillId="0" borderId="137" xfId="4" applyFont="1" applyBorder="1" applyAlignment="1" applyProtection="1">
      <alignment horizontal="center" vertical="center"/>
      <protection hidden="1"/>
    </xf>
    <xf numFmtId="0" fontId="18" fillId="0" borderId="134" xfId="4" applyFont="1" applyBorder="1" applyAlignment="1" applyProtection="1">
      <alignment horizontal="center" vertical="center"/>
      <protection hidden="1"/>
    </xf>
    <xf numFmtId="0" fontId="16" fillId="0" borderId="85" xfId="4" applyFont="1" applyBorder="1" applyAlignment="1" applyProtection="1">
      <alignment horizontal="center" vertical="center" shrinkToFit="1"/>
      <protection hidden="1"/>
    </xf>
    <xf numFmtId="0" fontId="1" fillId="0" borderId="87" xfId="4" applyBorder="1" applyAlignment="1" applyProtection="1">
      <alignment vertical="center"/>
      <protection hidden="1"/>
    </xf>
    <xf numFmtId="0" fontId="1" fillId="0" borderId="86" xfId="4" applyBorder="1" applyAlignment="1" applyProtection="1">
      <alignment vertical="center"/>
      <protection hidden="1"/>
    </xf>
    <xf numFmtId="0" fontId="16" fillId="0" borderId="3" xfId="4" applyFont="1" applyFill="1" applyBorder="1" applyAlignment="1" applyProtection="1">
      <alignment horizontal="center" vertical="center"/>
      <protection hidden="1"/>
    </xf>
    <xf numFmtId="0" fontId="16" fillId="0" borderId="4" xfId="4" applyFont="1" applyFill="1" applyBorder="1" applyAlignment="1" applyProtection="1">
      <alignment horizontal="center" vertical="center"/>
      <protection hidden="1"/>
    </xf>
    <xf numFmtId="0" fontId="15" fillId="0" borderId="99" xfId="4" applyFont="1" applyBorder="1" applyAlignment="1" applyProtection="1">
      <alignment vertical="center" shrinkToFit="1"/>
      <protection hidden="1"/>
    </xf>
    <xf numFmtId="0" fontId="17" fillId="0" borderId="27" xfId="4" applyFont="1" applyBorder="1" applyAlignment="1" applyProtection="1">
      <alignment vertical="center"/>
      <protection hidden="1"/>
    </xf>
    <xf numFmtId="0" fontId="17" fillId="0" borderId="90" xfId="4" applyFont="1" applyBorder="1" applyAlignment="1" applyProtection="1">
      <alignment vertical="center"/>
      <protection hidden="1"/>
    </xf>
    <xf numFmtId="0" fontId="17" fillId="0" borderId="138" xfId="4" applyFont="1" applyBorder="1" applyAlignment="1" applyProtection="1">
      <alignment vertical="center"/>
      <protection hidden="1"/>
    </xf>
    <xf numFmtId="0" fontId="17" fillId="0" borderId="71" xfId="4" applyFont="1" applyBorder="1" applyAlignment="1" applyProtection="1">
      <alignment vertical="center"/>
      <protection hidden="1"/>
    </xf>
    <xf numFmtId="0" fontId="17" fillId="0" borderId="139" xfId="4" applyFont="1" applyBorder="1" applyAlignment="1" applyProtection="1">
      <alignment vertical="center"/>
      <protection hidden="1"/>
    </xf>
    <xf numFmtId="0" fontId="4" fillId="0" borderId="7" xfId="4" applyFont="1" applyBorder="1" applyAlignment="1" applyProtection="1">
      <alignment horizontal="center" vertical="center"/>
      <protection hidden="1"/>
    </xf>
    <xf numFmtId="0" fontId="8" fillId="0" borderId="7" xfId="4" applyFont="1" applyBorder="1" applyAlignment="1" applyProtection="1">
      <alignment horizontal="center" vertical="center"/>
      <protection hidden="1"/>
    </xf>
    <xf numFmtId="0" fontId="15" fillId="0" borderId="42" xfId="4" applyFont="1" applyBorder="1" applyAlignment="1" applyProtection="1">
      <alignment horizontal="center" vertical="center" shrinkToFit="1"/>
      <protection locked="0"/>
    </xf>
    <xf numFmtId="0" fontId="17" fillId="0" borderId="27" xfId="4" applyFont="1" applyBorder="1" applyAlignment="1" applyProtection="1">
      <alignment vertical="center"/>
      <protection locked="0"/>
    </xf>
    <xf numFmtId="0" fontId="17" fillId="0" borderId="90" xfId="4" applyFont="1" applyBorder="1" applyAlignment="1" applyProtection="1">
      <alignment vertical="center"/>
      <protection locked="0"/>
    </xf>
    <xf numFmtId="0" fontId="17" fillId="0" borderId="3" xfId="4" applyFont="1" applyBorder="1" applyAlignment="1" applyProtection="1">
      <alignment vertical="center"/>
      <protection locked="0"/>
    </xf>
    <xf numFmtId="0" fontId="17" fillId="0" borderId="71" xfId="4" applyFont="1" applyBorder="1" applyAlignment="1" applyProtection="1">
      <alignment vertical="center"/>
      <protection locked="0"/>
    </xf>
    <xf numFmtId="0" fontId="17" fillId="0" borderId="139" xfId="4" applyFont="1" applyBorder="1" applyAlignment="1" applyProtection="1">
      <alignment vertical="center"/>
      <protection locked="0"/>
    </xf>
    <xf numFmtId="0" fontId="16" fillId="0" borderId="134" xfId="4" applyFont="1" applyFill="1" applyBorder="1" applyAlignment="1" applyProtection="1">
      <alignment horizontal="center" vertical="center"/>
      <protection hidden="1"/>
    </xf>
    <xf numFmtId="0" fontId="16" fillId="0" borderId="104" xfId="4" applyFont="1" applyFill="1" applyBorder="1" applyAlignment="1" applyProtection="1">
      <alignment horizontal="center" vertical="center"/>
      <protection hidden="1"/>
    </xf>
    <xf numFmtId="0" fontId="15" fillId="0" borderId="135" xfId="4" applyFont="1" applyBorder="1" applyAlignment="1" applyProtection="1">
      <alignment horizontal="left" vertical="center" shrinkToFit="1"/>
      <protection hidden="1"/>
    </xf>
    <xf numFmtId="0" fontId="17" fillId="0" borderId="88" xfId="4" applyFont="1" applyBorder="1" applyAlignment="1" applyProtection="1">
      <alignment horizontal="left" vertical="center"/>
      <protection hidden="1"/>
    </xf>
    <xf numFmtId="0" fontId="17" fillId="0" borderId="89" xfId="4" applyFont="1" applyBorder="1" applyAlignment="1" applyProtection="1">
      <alignment horizontal="left" vertical="center"/>
      <protection hidden="1"/>
    </xf>
    <xf numFmtId="0" fontId="15" fillId="0" borderId="8" xfId="4" applyFont="1" applyBorder="1" applyAlignment="1" applyProtection="1">
      <alignment horizontal="center" vertical="center" shrinkToFit="1"/>
      <protection locked="0"/>
    </xf>
    <xf numFmtId="0" fontId="17" fillId="0" borderId="28" xfId="4" applyFont="1" applyBorder="1" applyProtection="1">
      <alignment vertical="center"/>
      <protection locked="0"/>
    </xf>
    <xf numFmtId="0" fontId="17" fillId="0" borderId="92" xfId="4" applyFont="1" applyBorder="1" applyProtection="1">
      <alignment vertical="center"/>
      <protection locked="0"/>
    </xf>
    <xf numFmtId="0" fontId="15" fillId="0" borderId="7" xfId="4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Border="1" applyAlignment="1" applyProtection="1">
      <alignment horizontal="center" vertical="center" shrinkToFit="1"/>
      <protection locked="0"/>
    </xf>
    <xf numFmtId="0" fontId="17" fillId="0" borderId="67" xfId="4" applyFont="1" applyBorder="1" applyAlignment="1" applyProtection="1">
      <alignment horizontal="center" vertical="center" shrinkToFit="1"/>
      <protection locked="0"/>
    </xf>
    <xf numFmtId="0" fontId="16" fillId="0" borderId="119" xfId="4" applyFont="1" applyFill="1" applyBorder="1" applyAlignment="1" applyProtection="1">
      <alignment horizontal="center" vertical="center"/>
      <protection hidden="1"/>
    </xf>
    <xf numFmtId="0" fontId="16" fillId="0" borderId="120" xfId="4" applyFont="1" applyBorder="1" applyAlignment="1" applyProtection="1">
      <alignment horizontal="center" vertical="center"/>
      <protection hidden="1"/>
    </xf>
    <xf numFmtId="0" fontId="18" fillId="0" borderId="121" xfId="4" applyFont="1" applyBorder="1" applyAlignment="1" applyProtection="1">
      <alignment horizontal="center" vertical="center"/>
      <protection hidden="1"/>
    </xf>
    <xf numFmtId="0" fontId="16" fillId="0" borderId="131" xfId="4" applyFont="1" applyFill="1" applyBorder="1" applyAlignment="1" applyProtection="1">
      <alignment horizontal="center" vertical="center"/>
      <protection hidden="1"/>
    </xf>
    <xf numFmtId="0" fontId="16" fillId="0" borderId="132" xfId="4" applyFont="1" applyBorder="1" applyAlignment="1" applyProtection="1">
      <alignment horizontal="center" vertical="center"/>
      <protection hidden="1"/>
    </xf>
    <xf numFmtId="0" fontId="18" fillId="0" borderId="133" xfId="4" applyFont="1" applyBorder="1" applyAlignment="1" applyProtection="1">
      <alignment horizontal="center" vertical="center"/>
      <protection hidden="1"/>
    </xf>
    <xf numFmtId="0" fontId="16" fillId="0" borderId="57" xfId="4" applyFont="1" applyFill="1" applyBorder="1" applyAlignment="1" applyProtection="1">
      <alignment horizontal="center" vertical="center"/>
      <protection hidden="1"/>
    </xf>
    <xf numFmtId="0" fontId="16" fillId="0" borderId="118" xfId="4" applyFont="1" applyFill="1" applyBorder="1" applyAlignment="1" applyProtection="1">
      <alignment horizontal="center" vertical="center"/>
      <protection hidden="1"/>
    </xf>
    <xf numFmtId="0" fontId="16" fillId="0" borderId="99" xfId="4" applyFont="1" applyFill="1" applyBorder="1" applyAlignment="1" applyProtection="1">
      <alignment horizontal="center" vertical="center"/>
      <protection hidden="1"/>
    </xf>
    <xf numFmtId="0" fontId="16" fillId="0" borderId="27" xfId="4" applyFont="1" applyFill="1" applyBorder="1" applyAlignment="1" applyProtection="1">
      <alignment horizontal="center" vertical="center"/>
      <protection hidden="1"/>
    </xf>
    <xf numFmtId="0" fontId="16" fillId="0" borderId="27" xfId="4" applyFont="1" applyBorder="1" applyAlignment="1" applyProtection="1">
      <alignment horizontal="center" vertical="center"/>
      <protection hidden="1"/>
    </xf>
    <xf numFmtId="0" fontId="18" fillId="0" borderId="95" xfId="4" applyFont="1" applyBorder="1" applyAlignment="1" applyProtection="1">
      <alignment horizontal="center" vertical="center"/>
      <protection hidden="1"/>
    </xf>
    <xf numFmtId="0" fontId="16" fillId="0" borderId="49" xfId="4" applyFont="1" applyFill="1" applyBorder="1" applyAlignment="1" applyProtection="1">
      <alignment horizontal="center" vertical="center"/>
      <protection hidden="1"/>
    </xf>
    <xf numFmtId="0" fontId="16" fillId="0" borderId="42" xfId="4" applyFont="1" applyFill="1" applyBorder="1" applyAlignment="1" applyProtection="1">
      <alignment horizontal="center" vertical="center"/>
      <protection hidden="1"/>
    </xf>
    <xf numFmtId="201" fontId="4" fillId="0" borderId="104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15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11" xfId="4" applyFont="1" applyFill="1" applyBorder="1" applyAlignment="1" applyProtection="1">
      <alignment horizontal="center" vertical="center" shrinkToFit="1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 shrinkToFit="1"/>
      <protection hidden="1"/>
    </xf>
    <xf numFmtId="0" fontId="17" fillId="0" borderId="67" xfId="4" applyFont="1" applyBorder="1" applyAlignment="1" applyProtection="1">
      <alignment horizontal="center" vertical="center" shrinkToFit="1"/>
      <protection hidden="1"/>
    </xf>
    <xf numFmtId="0" fontId="15" fillId="0" borderId="123" xfId="4" applyFont="1" applyFill="1" applyBorder="1" applyAlignment="1" applyProtection="1">
      <alignment horizontal="center" vertical="center" shrinkToFit="1"/>
      <protection locked="0"/>
    </xf>
    <xf numFmtId="0" fontId="15" fillId="0" borderId="124" xfId="4" applyFont="1" applyFill="1" applyBorder="1" applyAlignment="1" applyProtection="1">
      <alignment horizontal="center" vertical="center" shrinkToFit="1"/>
      <protection locked="0"/>
    </xf>
    <xf numFmtId="0" fontId="15" fillId="0" borderId="125" xfId="4" applyFont="1" applyFill="1" applyBorder="1" applyAlignment="1" applyProtection="1">
      <alignment horizontal="center" vertical="center" shrinkToFit="1"/>
      <protection locked="0"/>
    </xf>
    <xf numFmtId="0" fontId="16" fillId="0" borderId="126" xfId="4" applyFont="1" applyFill="1" applyBorder="1" applyAlignment="1" applyProtection="1">
      <alignment horizontal="center" vertical="center"/>
      <protection hidden="1"/>
    </xf>
    <xf numFmtId="0" fontId="2" fillId="0" borderId="127" xfId="4" applyFont="1" applyFill="1" applyBorder="1" applyAlignment="1" applyProtection="1">
      <alignment horizontal="center" vertical="center" shrinkToFit="1"/>
      <protection hidden="1"/>
    </xf>
    <xf numFmtId="0" fontId="2" fillId="0" borderId="128" xfId="4" applyFont="1" applyFill="1" applyBorder="1" applyAlignment="1" applyProtection="1">
      <alignment horizontal="center" vertical="center" shrinkToFit="1"/>
      <protection hidden="1"/>
    </xf>
    <xf numFmtId="0" fontId="2" fillId="0" borderId="128" xfId="4" applyFont="1" applyBorder="1" applyAlignment="1" applyProtection="1">
      <alignment horizontal="center" vertical="center" shrinkToFit="1"/>
      <protection hidden="1"/>
    </xf>
    <xf numFmtId="0" fontId="1" fillId="0" borderId="129" xfId="4" applyFont="1" applyBorder="1" applyAlignment="1" applyProtection="1">
      <alignment horizontal="center" vertical="center" shrinkToFit="1"/>
      <protection hidden="1"/>
    </xf>
    <xf numFmtId="201" fontId="4" fillId="0" borderId="36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6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30" xfId="4" applyFont="1" applyFill="1" applyBorder="1" applyAlignment="1" applyProtection="1">
      <alignment horizontal="center" vertical="center" shrinkToFit="1"/>
      <protection locked="0"/>
    </xf>
    <xf numFmtId="0" fontId="2" fillId="0" borderId="128" xfId="4" applyFont="1" applyFill="1" applyBorder="1" applyAlignment="1" applyProtection="1">
      <alignment horizontal="center" vertical="center" shrinkToFit="1"/>
      <protection locked="0"/>
    </xf>
    <xf numFmtId="0" fontId="2" fillId="0" borderId="128" xfId="4" applyFont="1" applyBorder="1" applyAlignment="1" applyProtection="1">
      <alignment horizontal="center" vertical="center" shrinkToFit="1"/>
      <protection locked="0"/>
    </xf>
    <xf numFmtId="0" fontId="1" fillId="0" borderId="129" xfId="4" applyFont="1" applyBorder="1" applyAlignment="1" applyProtection="1">
      <alignment horizontal="center" vertical="center" shrinkToFit="1"/>
      <protection locked="0"/>
    </xf>
    <xf numFmtId="201" fontId="4" fillId="0" borderId="36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16" xfId="4" applyNumberFormat="1" applyFont="1" applyFill="1" applyBorder="1" applyAlignment="1" applyProtection="1">
      <alignment horizontal="center" vertical="center" shrinkToFit="1"/>
      <protection locked="0"/>
    </xf>
    <xf numFmtId="0" fontId="2" fillId="0" borderId="101" xfId="4" applyFont="1" applyFill="1" applyBorder="1" applyAlignment="1" applyProtection="1">
      <alignment horizontal="center" vertical="center" shrinkToFit="1"/>
      <protection hidden="1"/>
    </xf>
    <xf numFmtId="0" fontId="2" fillId="0" borderId="102" xfId="4" applyFont="1" applyFill="1" applyBorder="1" applyAlignment="1" applyProtection="1">
      <alignment horizontal="center" vertical="center" shrinkToFit="1"/>
      <protection hidden="1"/>
    </xf>
    <xf numFmtId="0" fontId="2" fillId="0" borderId="102" xfId="4" applyFont="1" applyBorder="1" applyAlignment="1" applyProtection="1">
      <alignment horizontal="center" vertical="center" shrinkToFit="1"/>
      <protection hidden="1"/>
    </xf>
    <xf numFmtId="0" fontId="1" fillId="0" borderId="103" xfId="4" applyFont="1" applyBorder="1" applyAlignment="1" applyProtection="1">
      <alignment horizontal="center" vertical="center" shrinkToFit="1"/>
      <protection hidden="1"/>
    </xf>
    <xf numFmtId="201" fontId="4" fillId="0" borderId="104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5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06" xfId="4" applyFont="1" applyFill="1" applyBorder="1" applyAlignment="1" applyProtection="1">
      <alignment horizontal="center" vertical="center" shrinkToFit="1"/>
      <protection locked="0"/>
    </xf>
    <xf numFmtId="0" fontId="2" fillId="0" borderId="102" xfId="4" applyFont="1" applyFill="1" applyBorder="1" applyAlignment="1" applyProtection="1">
      <alignment horizontal="center" vertical="center" shrinkToFit="1"/>
      <protection locked="0"/>
    </xf>
    <xf numFmtId="0" fontId="2" fillId="0" borderId="102" xfId="4" applyFont="1" applyBorder="1" applyAlignment="1" applyProtection="1">
      <alignment horizontal="center" vertical="center" shrinkToFit="1"/>
      <protection locked="0"/>
    </xf>
    <xf numFmtId="0" fontId="1" fillId="0" borderId="103" xfId="4" applyFont="1" applyBorder="1" applyAlignment="1" applyProtection="1">
      <alignment horizontal="center" vertical="center" shrinkToFit="1"/>
      <protection locked="0"/>
    </xf>
    <xf numFmtId="0" fontId="16" fillId="0" borderId="112" xfId="4" applyFont="1" applyFill="1" applyBorder="1" applyAlignment="1" applyProtection="1">
      <alignment horizontal="center" vertical="center"/>
      <protection hidden="1"/>
    </xf>
    <xf numFmtId="201" fontId="4" fillId="0" borderId="94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19" xfId="4" applyFont="1" applyFill="1" applyBorder="1" applyAlignment="1" applyProtection="1">
      <alignment horizontal="center" vertical="center" shrinkToFit="1"/>
      <protection hidden="1"/>
    </xf>
    <xf numFmtId="0" fontId="15" fillId="0" borderId="120" xfId="4" applyFont="1" applyFill="1" applyBorder="1" applyAlignment="1" applyProtection="1">
      <alignment horizontal="center" vertical="center" shrinkToFit="1"/>
      <protection hidden="1"/>
    </xf>
    <xf numFmtId="0" fontId="15" fillId="0" borderId="120" xfId="4" applyFont="1" applyBorder="1" applyAlignment="1" applyProtection="1">
      <alignment horizontal="center" vertical="center" shrinkToFit="1"/>
      <protection hidden="1"/>
    </xf>
    <xf numFmtId="0" fontId="17" fillId="0" borderId="121" xfId="4" applyFont="1" applyBorder="1" applyAlignment="1" applyProtection="1">
      <alignment horizontal="center" vertical="center" shrinkToFit="1"/>
      <protection hidden="1"/>
    </xf>
    <xf numFmtId="0" fontId="15" fillId="0" borderId="122" xfId="4" applyFont="1" applyFill="1" applyBorder="1" applyAlignment="1" applyProtection="1">
      <alignment horizontal="center" vertical="center" shrinkToFit="1"/>
      <protection locked="0"/>
    </xf>
    <xf numFmtId="0" fontId="15" fillId="0" borderId="120" xfId="4" applyFont="1" applyFill="1" applyBorder="1" applyAlignment="1" applyProtection="1">
      <alignment horizontal="center" vertical="center" shrinkToFit="1"/>
      <protection locked="0"/>
    </xf>
    <xf numFmtId="0" fontId="15" fillId="0" borderId="120" xfId="4" applyFont="1" applyBorder="1" applyAlignment="1" applyProtection="1">
      <alignment horizontal="center" vertical="center" shrinkToFit="1"/>
      <protection locked="0"/>
    </xf>
    <xf numFmtId="0" fontId="17" fillId="0" borderId="121" xfId="4" applyFont="1" applyBorder="1" applyAlignment="1" applyProtection="1">
      <alignment horizontal="center" vertical="center" shrinkToFit="1"/>
      <protection locked="0"/>
    </xf>
    <xf numFmtId="197" fontId="5" fillId="0" borderId="0" xfId="4" applyNumberFormat="1" applyFont="1" applyFill="1" applyBorder="1" applyAlignment="1" applyProtection="1">
      <alignment horizontal="distributed" vertical="center" indent="1"/>
      <protection hidden="1"/>
    </xf>
    <xf numFmtId="197" fontId="8" fillId="0" borderId="0" xfId="4" applyNumberFormat="1" applyFont="1" applyAlignment="1" applyProtection="1">
      <alignment horizontal="distributed" vertical="center" indent="1"/>
      <protection hidden="1"/>
    </xf>
    <xf numFmtId="0" fontId="5" fillId="0" borderId="71" xfId="4" applyFont="1" applyBorder="1" applyAlignment="1" applyProtection="1">
      <alignment horizontal="distributed" vertical="center" indent="2" shrinkToFit="1"/>
      <protection hidden="1"/>
    </xf>
    <xf numFmtId="0" fontId="8" fillId="0" borderId="71" xfId="4" applyFont="1" applyBorder="1" applyAlignment="1" applyProtection="1">
      <alignment horizontal="distributed" vertical="center" indent="2" shrinkToFit="1"/>
      <protection hidden="1"/>
    </xf>
    <xf numFmtId="201" fontId="4" fillId="0" borderId="94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13" xfId="4" applyFont="1" applyFill="1" applyBorder="1" applyAlignment="1" applyProtection="1">
      <alignment horizontal="center" vertical="center" shrinkToFit="1"/>
      <protection hidden="1"/>
    </xf>
    <xf numFmtId="0" fontId="2" fillId="0" borderId="114" xfId="4" applyFont="1" applyFill="1" applyBorder="1" applyAlignment="1" applyProtection="1">
      <alignment horizontal="center" vertical="center" shrinkToFit="1"/>
      <protection hidden="1"/>
    </xf>
    <xf numFmtId="0" fontId="2" fillId="0" borderId="114" xfId="4" applyFont="1" applyBorder="1" applyAlignment="1" applyProtection="1">
      <alignment horizontal="center" vertical="center" shrinkToFit="1"/>
      <protection hidden="1"/>
    </xf>
    <xf numFmtId="0" fontId="1" fillId="0" borderId="115" xfId="4" applyFont="1" applyBorder="1" applyAlignment="1" applyProtection="1">
      <alignment horizontal="center" vertical="center" shrinkToFit="1"/>
      <protection hidden="1"/>
    </xf>
    <xf numFmtId="201" fontId="4" fillId="0" borderId="116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17" xfId="4" applyFont="1" applyFill="1" applyBorder="1" applyAlignment="1" applyProtection="1">
      <alignment horizontal="center" vertical="center" shrinkToFit="1"/>
      <protection locked="0"/>
    </xf>
    <xf numFmtId="0" fontId="2" fillId="0" borderId="114" xfId="4" applyFont="1" applyFill="1" applyBorder="1" applyAlignment="1" applyProtection="1">
      <alignment horizontal="center" vertical="center" shrinkToFit="1"/>
      <protection locked="0"/>
    </xf>
    <xf numFmtId="0" fontId="2" fillId="0" borderId="114" xfId="4" applyFont="1" applyBorder="1" applyAlignment="1" applyProtection="1">
      <alignment horizontal="center" vertical="center" shrinkToFit="1"/>
      <protection locked="0"/>
    </xf>
    <xf numFmtId="0" fontId="1" fillId="0" borderId="115" xfId="4" applyFont="1" applyBorder="1" applyAlignment="1" applyProtection="1">
      <alignment horizontal="center" vertical="center" shrinkToFit="1"/>
      <protection locked="0"/>
    </xf>
    <xf numFmtId="201" fontId="4" fillId="0" borderId="105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07" xfId="4" applyFont="1" applyFill="1" applyBorder="1" applyAlignment="1" applyProtection="1">
      <alignment horizontal="center" vertical="center" shrinkToFit="1"/>
      <protection hidden="1"/>
    </xf>
    <xf numFmtId="0" fontId="15" fillId="0" borderId="108" xfId="4" applyFont="1" applyFill="1" applyBorder="1" applyAlignment="1" applyProtection="1">
      <alignment horizontal="center" vertical="center" shrinkToFit="1"/>
      <protection hidden="1"/>
    </xf>
    <xf numFmtId="0" fontId="15" fillId="0" borderId="108" xfId="4" applyFont="1" applyBorder="1" applyAlignment="1" applyProtection="1">
      <alignment horizontal="center" vertical="center" shrinkToFit="1"/>
      <protection hidden="1"/>
    </xf>
    <xf numFmtId="0" fontId="17" fillId="0" borderId="109" xfId="4" applyFont="1" applyBorder="1" applyAlignment="1" applyProtection="1">
      <alignment horizontal="center" vertical="center" shrinkToFit="1"/>
      <protection hidden="1"/>
    </xf>
    <xf numFmtId="0" fontId="15" fillId="0" borderId="110" xfId="4" applyFont="1" applyFill="1" applyBorder="1" applyAlignment="1" applyProtection="1">
      <alignment horizontal="center" vertical="center" shrinkToFit="1"/>
      <protection locked="0"/>
    </xf>
    <xf numFmtId="0" fontId="15" fillId="0" borderId="108" xfId="4" applyFont="1" applyFill="1" applyBorder="1" applyAlignment="1" applyProtection="1">
      <alignment horizontal="center" vertical="center" shrinkToFit="1"/>
      <protection locked="0"/>
    </xf>
    <xf numFmtId="0" fontId="15" fillId="0" borderId="108" xfId="4" applyFont="1" applyBorder="1" applyAlignment="1" applyProtection="1">
      <alignment horizontal="center" vertical="center" shrinkToFit="1"/>
      <protection locked="0"/>
    </xf>
    <xf numFmtId="0" fontId="17" fillId="0" borderId="109" xfId="4" applyFont="1" applyBorder="1" applyAlignment="1" applyProtection="1">
      <alignment horizontal="center" vertical="center" shrinkToFit="1"/>
      <protection locked="0"/>
    </xf>
    <xf numFmtId="0" fontId="16" fillId="0" borderId="100" xfId="4" applyFont="1" applyBorder="1" applyAlignment="1" applyProtection="1">
      <alignment horizontal="center" vertical="center"/>
      <protection hidden="1"/>
    </xf>
    <xf numFmtId="0" fontId="18" fillId="0" borderId="78" xfId="0" applyFont="1" applyBorder="1" applyAlignment="1" applyProtection="1">
      <alignment horizontal="center" vertical="center"/>
      <protection hidden="1"/>
    </xf>
    <xf numFmtId="0" fontId="16" fillId="0" borderId="76" xfId="4" applyFont="1" applyBorder="1" applyAlignment="1" applyProtection="1">
      <alignment horizontal="center" vertical="center"/>
      <protection hidden="1"/>
    </xf>
    <xf numFmtId="0" fontId="18" fillId="0" borderId="77" xfId="0" applyFont="1" applyBorder="1" applyAlignment="1" applyProtection="1">
      <alignment horizontal="center" vertical="center"/>
      <protection hidden="1"/>
    </xf>
    <xf numFmtId="0" fontId="16" fillId="0" borderId="77" xfId="4" applyFont="1" applyBorder="1" applyAlignment="1" applyProtection="1">
      <alignment horizontal="center" vertical="center"/>
      <protection hidden="1"/>
    </xf>
    <xf numFmtId="0" fontId="18" fillId="0" borderId="79" xfId="0" applyFont="1" applyBorder="1" applyAlignment="1" applyProtection="1">
      <alignment horizontal="center" vertical="center"/>
      <protection hidden="1"/>
    </xf>
    <xf numFmtId="0" fontId="5" fillId="0" borderId="71" xfId="4" applyFont="1" applyBorder="1" applyAlignment="1" applyProtection="1">
      <alignment horizontal="right" vertical="center" shrinkToFit="1"/>
      <protection hidden="1"/>
    </xf>
    <xf numFmtId="0" fontId="0" fillId="0" borderId="71" xfId="0" applyBorder="1" applyAlignment="1" applyProtection="1">
      <alignment vertical="center" shrinkToFit="1"/>
      <protection hidden="1"/>
    </xf>
    <xf numFmtId="0" fontId="5" fillId="0" borderId="0" xfId="4" applyFont="1" applyFill="1" applyBorder="1" applyAlignment="1" applyProtection="1">
      <alignment horizontal="left" vertical="center"/>
      <protection hidden="1"/>
    </xf>
    <xf numFmtId="0" fontId="13" fillId="3" borderId="0" xfId="4" applyFont="1" applyFill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3" fillId="0" borderId="0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/>
      <protection hidden="1"/>
    </xf>
    <xf numFmtId="201" fontId="4" fillId="0" borderId="105" xfId="4" applyNumberFormat="1" applyFont="1" applyFill="1" applyBorder="1" applyAlignment="1" applyProtection="1">
      <alignment horizontal="center" vertical="center" shrinkToFit="1"/>
      <protection hidden="1"/>
    </xf>
    <xf numFmtId="0" fontId="16" fillId="0" borderId="99" xfId="4" applyFont="1" applyBorder="1" applyAlignment="1" applyProtection="1">
      <alignment vertical="center" shrinkToFit="1"/>
      <protection hidden="1"/>
    </xf>
    <xf numFmtId="0" fontId="18" fillId="0" borderId="27" xfId="4" applyFont="1" applyBorder="1" applyAlignment="1" applyProtection="1">
      <alignment vertical="center"/>
      <protection hidden="1"/>
    </xf>
    <xf numFmtId="0" fontId="18" fillId="0" borderId="90" xfId="4" applyFont="1" applyBorder="1" applyAlignment="1" applyProtection="1">
      <alignment vertical="center"/>
      <protection hidden="1"/>
    </xf>
    <xf numFmtId="0" fontId="18" fillId="0" borderId="138" xfId="4" applyFont="1" applyBorder="1" applyAlignment="1" applyProtection="1">
      <alignment vertical="center"/>
      <protection hidden="1"/>
    </xf>
    <xf numFmtId="0" fontId="18" fillId="0" borderId="71" xfId="4" applyFont="1" applyBorder="1" applyAlignment="1" applyProtection="1">
      <alignment vertical="center"/>
      <protection hidden="1"/>
    </xf>
    <xf numFmtId="0" fontId="18" fillId="0" borderId="139" xfId="4" applyFont="1" applyBorder="1" applyAlignment="1" applyProtection="1">
      <alignment vertical="center"/>
      <protection hidden="1"/>
    </xf>
    <xf numFmtId="0" fontId="16" fillId="0" borderId="42" xfId="4" applyFont="1" applyBorder="1" applyAlignment="1" applyProtection="1">
      <alignment horizontal="center" vertical="center" shrinkToFit="1"/>
      <protection locked="0"/>
    </xf>
    <xf numFmtId="0" fontId="18" fillId="0" borderId="27" xfId="4" applyFont="1" applyBorder="1" applyAlignment="1" applyProtection="1">
      <alignment vertical="center"/>
      <protection locked="0"/>
    </xf>
    <xf numFmtId="0" fontId="18" fillId="0" borderId="90" xfId="4" applyFont="1" applyBorder="1" applyAlignment="1" applyProtection="1">
      <alignment vertical="center"/>
      <protection locked="0"/>
    </xf>
    <xf numFmtId="0" fontId="18" fillId="0" borderId="3" xfId="4" applyFont="1" applyBorder="1" applyAlignment="1" applyProtection="1">
      <alignment vertical="center"/>
      <protection locked="0"/>
    </xf>
    <xf numFmtId="0" fontId="18" fillId="0" borderId="71" xfId="4" applyFont="1" applyBorder="1" applyAlignment="1" applyProtection="1">
      <alignment vertical="center"/>
      <protection locked="0"/>
    </xf>
    <xf numFmtId="0" fontId="18" fillId="0" borderId="139" xfId="4" applyFont="1" applyBorder="1" applyAlignment="1" applyProtection="1">
      <alignment vertical="center"/>
      <protection locked="0"/>
    </xf>
    <xf numFmtId="0" fontId="16" fillId="0" borderId="135" xfId="4" applyFont="1" applyBorder="1" applyAlignment="1" applyProtection="1">
      <alignment horizontal="left" vertical="center" shrinkToFit="1"/>
      <protection hidden="1"/>
    </xf>
    <xf numFmtId="0" fontId="18" fillId="0" borderId="88" xfId="4" applyFont="1" applyBorder="1" applyAlignment="1" applyProtection="1">
      <alignment horizontal="left" vertical="center"/>
      <protection hidden="1"/>
    </xf>
    <xf numFmtId="0" fontId="18" fillId="0" borderId="89" xfId="4" applyFont="1" applyBorder="1" applyAlignment="1" applyProtection="1">
      <alignment horizontal="left" vertical="center"/>
      <protection hidden="1"/>
    </xf>
    <xf numFmtId="0" fontId="16" fillId="0" borderId="8" xfId="4" applyFont="1" applyBorder="1" applyAlignment="1" applyProtection="1">
      <alignment horizontal="center" vertical="center" shrinkToFit="1"/>
      <protection locked="0"/>
    </xf>
    <xf numFmtId="0" fontId="18" fillId="0" borderId="28" xfId="4" applyFont="1" applyBorder="1" applyProtection="1">
      <alignment vertical="center"/>
      <protection locked="0"/>
    </xf>
    <xf numFmtId="0" fontId="18" fillId="0" borderId="92" xfId="4" applyFont="1" applyBorder="1" applyProtection="1">
      <alignment vertical="center"/>
      <protection locked="0"/>
    </xf>
    <xf numFmtId="0" fontId="15" fillId="0" borderId="23" xfId="4" applyFont="1" applyFill="1" applyBorder="1" applyAlignment="1" applyProtection="1">
      <alignment horizontal="center" vertical="center" shrinkToFit="1"/>
      <protection locked="0"/>
    </xf>
    <xf numFmtId="0" fontId="15" fillId="0" borderId="62" xfId="4" applyFont="1" applyFill="1" applyBorder="1" applyAlignment="1" applyProtection="1">
      <alignment horizontal="center" vertical="center" shrinkToFit="1"/>
      <protection locked="0"/>
    </xf>
    <xf numFmtId="0" fontId="15" fillId="0" borderId="62" xfId="4" applyFont="1" applyBorder="1" applyAlignment="1" applyProtection="1">
      <alignment horizontal="center" vertical="center" shrinkToFit="1"/>
      <protection locked="0"/>
    </xf>
    <xf numFmtId="0" fontId="17" fillId="0" borderId="96" xfId="4" applyFont="1" applyBorder="1" applyAlignment="1" applyProtection="1">
      <alignment horizontal="center" vertical="center" shrinkToFit="1"/>
      <protection locked="0"/>
    </xf>
    <xf numFmtId="201" fontId="4" fillId="0" borderId="0" xfId="4" applyNumberFormat="1" applyFont="1" applyFill="1" applyBorder="1" applyAlignment="1" applyProtection="1">
      <alignment horizontal="center" vertical="center" shrinkToFit="1"/>
      <protection locked="0"/>
    </xf>
    <xf numFmtId="0" fontId="4" fillId="0" borderId="77" xfId="4" applyFont="1" applyBorder="1" applyAlignment="1" applyProtection="1">
      <alignment horizontal="center" vertical="center"/>
      <protection hidden="1"/>
    </xf>
    <xf numFmtId="0" fontId="8" fillId="0" borderId="77" xfId="4" applyFont="1" applyBorder="1" applyAlignment="1" applyProtection="1">
      <alignment horizontal="center" vertical="center"/>
      <protection hidden="1"/>
    </xf>
    <xf numFmtId="0" fontId="15" fillId="0" borderId="61" xfId="4" applyFont="1" applyFill="1" applyBorder="1" applyAlignment="1" applyProtection="1">
      <alignment horizontal="center" vertical="center" shrinkToFit="1"/>
      <protection hidden="1"/>
    </xf>
    <xf numFmtId="0" fontId="15" fillId="0" borderId="62" xfId="4" applyFont="1" applyFill="1" applyBorder="1" applyAlignment="1" applyProtection="1">
      <alignment horizontal="center" vertical="center" shrinkToFit="1"/>
      <protection hidden="1"/>
    </xf>
    <xf numFmtId="0" fontId="15" fillId="0" borderId="62" xfId="4" applyFont="1" applyBorder="1" applyAlignment="1" applyProtection="1">
      <alignment horizontal="center" vertical="center" shrinkToFit="1"/>
      <protection hidden="1"/>
    </xf>
    <xf numFmtId="0" fontId="17" fillId="0" borderId="96" xfId="4" applyFont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horizontal="center" vertical="center" shrinkToFit="1"/>
      <protection locked="0"/>
    </xf>
    <xf numFmtId="0" fontId="16" fillId="0" borderId="0" xfId="4" applyFont="1" applyFill="1" applyBorder="1" applyAlignment="1" applyProtection="1">
      <alignment horizontal="center" vertical="center"/>
      <protection hidden="1"/>
    </xf>
    <xf numFmtId="0" fontId="2" fillId="0" borderId="0" xfId="4" applyFont="1" applyFill="1" applyBorder="1" applyAlignment="1" applyProtection="1">
      <alignment horizontal="center" vertical="center" shrinkToFit="1"/>
      <protection hidden="1"/>
    </xf>
    <xf numFmtId="0" fontId="2" fillId="0" borderId="0" xfId="4" applyFont="1" applyBorder="1" applyAlignment="1" applyProtection="1">
      <alignment horizontal="center" vertical="center" shrinkToFit="1"/>
      <protection hidden="1"/>
    </xf>
    <xf numFmtId="0" fontId="1" fillId="0" borderId="0" xfId="4" applyFont="1" applyBorder="1" applyAlignment="1" applyProtection="1">
      <alignment horizontal="center" vertical="center" shrinkToFit="1"/>
      <protection hidden="1"/>
    </xf>
    <xf numFmtId="201" fontId="4" fillId="0" borderId="0" xfId="4" applyNumberFormat="1" applyFont="1" applyFill="1" applyBorder="1" applyAlignment="1" applyProtection="1">
      <alignment horizontal="center" vertical="center" shrinkToFit="1"/>
      <protection hidden="1"/>
    </xf>
    <xf numFmtId="0" fontId="4" fillId="0" borderId="0" xfId="4" applyFont="1" applyBorder="1" applyAlignment="1" applyProtection="1">
      <alignment horizontal="center"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Fill="1" applyBorder="1" applyAlignment="1" applyProtection="1">
      <alignment horizontal="center" vertical="center" shrinkToFit="1"/>
      <protection locked="0"/>
    </xf>
    <xf numFmtId="0" fontId="2" fillId="0" borderId="0" xfId="4" applyFont="1" applyBorder="1" applyAlignment="1" applyProtection="1">
      <alignment horizontal="center" vertical="center" shrinkToFit="1"/>
      <protection locked="0"/>
    </xf>
    <xf numFmtId="0" fontId="1" fillId="0" borderId="0" xfId="4" applyFont="1" applyBorder="1" applyAlignment="1" applyProtection="1">
      <alignment horizontal="center" vertical="center" shrinkToFit="1"/>
      <protection locked="0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0" fontId="15" fillId="0" borderId="141" xfId="4" applyFont="1" applyFill="1" applyBorder="1" applyAlignment="1" applyProtection="1">
      <alignment horizontal="center" vertical="center" shrinkToFit="1"/>
      <protection hidden="1"/>
    </xf>
    <xf numFmtId="0" fontId="15" fillId="0" borderId="28" xfId="4" applyFont="1" applyFill="1" applyBorder="1" applyAlignment="1" applyProtection="1">
      <alignment horizontal="center" vertical="center" shrinkToFit="1"/>
      <protection hidden="1"/>
    </xf>
    <xf numFmtId="0" fontId="15" fillId="0" borderId="28" xfId="4" applyFont="1" applyBorder="1" applyAlignment="1" applyProtection="1">
      <alignment horizontal="center" vertical="center" shrinkToFit="1"/>
      <protection hidden="1"/>
    </xf>
    <xf numFmtId="0" fontId="17" fillId="0" borderId="142" xfId="4" applyFont="1" applyBorder="1" applyAlignment="1" applyProtection="1">
      <alignment horizontal="center" vertical="center" shrinkToFit="1"/>
      <protection hidden="1"/>
    </xf>
    <xf numFmtId="0" fontId="15" fillId="0" borderId="8" xfId="4" applyFont="1" applyFill="1" applyBorder="1" applyAlignment="1" applyProtection="1">
      <alignment horizontal="center" vertical="center" shrinkToFit="1"/>
      <protection locked="0"/>
    </xf>
    <xf numFmtId="0" fontId="15" fillId="0" borderId="28" xfId="4" applyFont="1" applyFill="1" applyBorder="1" applyAlignment="1" applyProtection="1">
      <alignment horizontal="center" vertical="center" shrinkToFit="1"/>
      <protection locked="0"/>
    </xf>
    <xf numFmtId="0" fontId="15" fillId="0" borderId="28" xfId="4" applyFont="1" applyBorder="1" applyAlignment="1" applyProtection="1">
      <alignment horizontal="center" vertical="center" shrinkToFit="1"/>
      <protection locked="0"/>
    </xf>
    <xf numFmtId="0" fontId="17" fillId="0" borderId="142" xfId="4" applyFont="1" applyBorder="1" applyAlignment="1" applyProtection="1">
      <alignment horizontal="center" vertical="center" shrinkToFit="1"/>
      <protection locked="0"/>
    </xf>
    <xf numFmtId="201" fontId="4" fillId="0" borderId="140" xfId="4" applyNumberFormat="1" applyFont="1" applyFill="1" applyBorder="1" applyAlignment="1" applyProtection="1">
      <alignment horizontal="center" vertical="center" shrinkToFit="1"/>
      <protection locked="0"/>
    </xf>
    <xf numFmtId="0" fontId="16" fillId="0" borderId="140" xfId="4" applyFont="1" applyFill="1" applyBorder="1" applyAlignment="1" applyProtection="1">
      <alignment horizontal="center" vertical="center"/>
      <protection hidden="1"/>
    </xf>
    <xf numFmtId="0" fontId="2" fillId="0" borderId="140" xfId="4" applyFont="1" applyFill="1" applyBorder="1" applyAlignment="1" applyProtection="1">
      <alignment horizontal="center" vertical="center" shrinkToFit="1"/>
      <protection hidden="1"/>
    </xf>
    <xf numFmtId="0" fontId="2" fillId="0" borderId="140" xfId="4" applyFont="1" applyBorder="1" applyAlignment="1" applyProtection="1">
      <alignment horizontal="center" vertical="center" shrinkToFit="1"/>
      <protection hidden="1"/>
    </xf>
    <xf numFmtId="0" fontId="1" fillId="0" borderId="140" xfId="4" applyFont="1" applyBorder="1" applyAlignment="1" applyProtection="1">
      <alignment horizontal="center" vertical="center" shrinkToFit="1"/>
      <protection hidden="1"/>
    </xf>
    <xf numFmtId="201" fontId="4" fillId="0" borderId="140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40" xfId="4" applyFont="1" applyFill="1" applyBorder="1" applyAlignment="1" applyProtection="1">
      <alignment horizontal="center" vertical="center" shrinkToFit="1"/>
      <protection locked="0"/>
    </xf>
    <xf numFmtId="0" fontId="2" fillId="0" borderId="140" xfId="4" applyFont="1" applyBorder="1" applyAlignment="1" applyProtection="1">
      <alignment horizontal="center" vertical="center" shrinkToFit="1"/>
      <protection locked="0"/>
    </xf>
    <xf numFmtId="0" fontId="1" fillId="0" borderId="140" xfId="4" applyFont="1" applyBorder="1" applyAlignment="1" applyProtection="1">
      <alignment horizontal="center" vertical="center" shrinkToFit="1"/>
      <protection locked="0"/>
    </xf>
    <xf numFmtId="0" fontId="2" fillId="0" borderId="31" xfId="3" applyFont="1" applyBorder="1" applyAlignment="1" applyProtection="1">
      <alignment horizontal="center" vertical="center" shrinkToFit="1"/>
      <protection hidden="1"/>
    </xf>
    <xf numFmtId="0" fontId="2" fillId="0" borderId="34" xfId="3" applyFont="1" applyBorder="1" applyAlignment="1" applyProtection="1">
      <alignment vertical="center" shrinkToFit="1"/>
      <protection hidden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_第27回九州中学陸上申込（沖縄）" xfId="6"/>
  </cellStyles>
  <dxfs count="46"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35</xdr:row>
      <xdr:rowOff>57149</xdr:rowOff>
    </xdr:from>
    <xdr:to>
      <xdr:col>11</xdr:col>
      <xdr:colOff>282575</xdr:colOff>
      <xdr:row>35</xdr:row>
      <xdr:rowOff>309149</xdr:rowOff>
    </xdr:to>
    <xdr:sp macro="" textlink="">
      <xdr:nvSpPr>
        <xdr:cNvPr id="5" name="テキスト ボックス 4"/>
        <xdr:cNvSpPr txBox="1"/>
      </xdr:nvSpPr>
      <xdr:spPr>
        <a:xfrm>
          <a:off x="7248525" y="10429874"/>
          <a:ext cx="304800" cy="25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r>
            <a:rPr kumimoji="1" lang="ja-JP" altLang="en-US" sz="1100"/>
            <a:t>印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57</xdr:row>
      <xdr:rowOff>9525</xdr:rowOff>
    </xdr:from>
    <xdr:to>
      <xdr:col>12</xdr:col>
      <xdr:colOff>19083</xdr:colOff>
      <xdr:row>58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943725" y="13096875"/>
          <a:ext cx="45720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53</xdr:row>
      <xdr:rowOff>9525</xdr:rowOff>
    </xdr:from>
    <xdr:to>
      <xdr:col>12</xdr:col>
      <xdr:colOff>19083</xdr:colOff>
      <xdr:row>54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7572375" y="14068425"/>
          <a:ext cx="666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2320;&#21306;&#20013;&#20307;&#36899;/&#24310;&#23713;&#12539;&#26085;&#21521;&#22320;&#21306;&#20013;&#20307;&#36899;/&#20196;&#21644;&#65296;&#65300;&#24180;&#24230;/&#39365;&#20253;/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%20-%20&#12467;&#12500;&#125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 refreshError="1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男"/>
      <sheetName val="②駅伝女"/>
      <sheetName val="③ﾛｰﾄﾞ"/>
      <sheetName val="④事前提出用紙"/>
      <sheetName val="⑤ｵｰﾀﾞｰ用紙男"/>
      <sheetName val="⑤ｵｰﾀﾞｰ用紙女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延岡</v>
          </cell>
        </row>
        <row r="6">
          <cell r="J6" t="str">
            <v>東臼杵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52119" zoomScaleSheetLayoutView="4" workbookViewId="0"/>
  </sheetViews>
  <sheetFormatPr defaultRowHeight="13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workbookViewId="0">
      <selection activeCell="F16" sqref="F16"/>
    </sheetView>
  </sheetViews>
  <sheetFormatPr defaultColWidth="9" defaultRowHeight="13"/>
  <cols>
    <col min="1" max="1" width="2.6328125" style="11" customWidth="1"/>
    <col min="2" max="4" width="9" style="11"/>
    <col min="5" max="5" width="2.6328125" style="11" customWidth="1"/>
    <col min="6" max="10" width="9" style="11"/>
    <col min="11" max="11" width="5.6328125" style="11" customWidth="1"/>
    <col min="12" max="16384" width="9" style="11"/>
  </cols>
  <sheetData>
    <row r="1" spans="1:11" ht="13.5" thickBot="1"/>
    <row r="2" spans="1:11" ht="20.149999999999999" customHeight="1" thickTop="1">
      <c r="B2" s="149" t="s">
        <v>97</v>
      </c>
      <c r="C2" s="150"/>
      <c r="D2" s="150"/>
      <c r="E2" s="150"/>
      <c r="F2" s="150"/>
      <c r="G2" s="150"/>
      <c r="H2" s="150"/>
      <c r="I2" s="150"/>
      <c r="J2" s="150"/>
      <c r="K2" s="151"/>
    </row>
    <row r="3" spans="1:11" ht="20.149999999999999" customHeight="1" thickBot="1">
      <c r="B3" s="152" t="s">
        <v>9</v>
      </c>
      <c r="C3" s="153"/>
      <c r="D3" s="153"/>
      <c r="E3" s="153"/>
      <c r="F3" s="153"/>
      <c r="G3" s="153"/>
      <c r="H3" s="153"/>
      <c r="I3" s="153"/>
      <c r="J3" s="153"/>
      <c r="K3" s="154"/>
    </row>
    <row r="4" spans="1:11" ht="15" customHeight="1" thickTop="1"/>
    <row r="5" spans="1:11" s="36" customFormat="1">
      <c r="A5" s="36" t="s">
        <v>73</v>
      </c>
    </row>
    <row r="6" spans="1:11" s="36" customFormat="1">
      <c r="A6" s="36" t="s">
        <v>36</v>
      </c>
    </row>
    <row r="7" spans="1:11" s="36" customFormat="1">
      <c r="A7" s="36" t="s">
        <v>69</v>
      </c>
    </row>
    <row r="8" spans="1:11" ht="15" customHeight="1"/>
    <row r="9" spans="1:11" ht="15" customHeight="1">
      <c r="B9" s="12" t="s">
        <v>14</v>
      </c>
      <c r="C9" s="13"/>
    </row>
    <row r="10" spans="1:11" ht="15" customHeight="1">
      <c r="B10" s="11" t="s">
        <v>10</v>
      </c>
    </row>
    <row r="11" spans="1:11" ht="15" customHeight="1">
      <c r="B11" s="11" t="s">
        <v>27</v>
      </c>
    </row>
    <row r="12" spans="1:11" ht="15" customHeight="1">
      <c r="B12" s="11" t="s">
        <v>28</v>
      </c>
    </row>
    <row r="13" spans="1:11" ht="15" customHeight="1">
      <c r="B13" s="11" t="s">
        <v>93</v>
      </c>
    </row>
    <row r="14" spans="1:11" ht="15" customHeight="1"/>
    <row r="15" spans="1:11" ht="15" customHeight="1"/>
    <row r="16" spans="1:11" ht="15" customHeight="1">
      <c r="B16" s="12" t="s">
        <v>11</v>
      </c>
      <c r="C16" s="13"/>
      <c r="F16" s="14"/>
      <c r="G16" s="11" t="s">
        <v>12</v>
      </c>
    </row>
    <row r="17" spans="2:3" ht="15" customHeight="1">
      <c r="B17" s="11" t="s">
        <v>13</v>
      </c>
    </row>
    <row r="18" spans="2:3" ht="15" customHeight="1">
      <c r="B18" s="11" t="s">
        <v>29</v>
      </c>
    </row>
    <row r="19" spans="2:3" ht="15" customHeight="1">
      <c r="B19" s="11" t="s">
        <v>30</v>
      </c>
    </row>
    <row r="20" spans="2:3" ht="15" customHeight="1">
      <c r="B20" s="11" t="s">
        <v>31</v>
      </c>
    </row>
    <row r="21" spans="2:3" ht="15" customHeight="1"/>
    <row r="22" spans="2:3" ht="15" customHeight="1"/>
    <row r="23" spans="2:3" ht="15" customHeight="1">
      <c r="B23" s="11" t="s">
        <v>70</v>
      </c>
    </row>
    <row r="24" spans="2:3" ht="15" customHeight="1">
      <c r="B24" s="11" t="s">
        <v>71</v>
      </c>
    </row>
    <row r="25" spans="2:3" ht="15" customHeight="1"/>
    <row r="26" spans="2:3" ht="15" customHeight="1"/>
    <row r="27" spans="2:3" ht="15" customHeight="1">
      <c r="B27" s="11" t="s">
        <v>32</v>
      </c>
    </row>
    <row r="28" spans="2:3" ht="15" customHeight="1">
      <c r="B28" s="11" t="s">
        <v>33</v>
      </c>
    </row>
    <row r="29" spans="2:3" ht="15" customHeight="1">
      <c r="C29" s="11" t="s">
        <v>99</v>
      </c>
    </row>
    <row r="30" spans="2:3" ht="15" customHeight="1"/>
    <row r="31" spans="2:3" ht="15" customHeight="1"/>
    <row r="32" spans="2:3" ht="15" customHeight="1">
      <c r="B32" s="11" t="s">
        <v>94</v>
      </c>
    </row>
    <row r="33" spans="2:2" ht="15" customHeight="1">
      <c r="B33" s="11" t="s">
        <v>95</v>
      </c>
    </row>
    <row r="34" spans="2:2">
      <c r="B34" s="11" t="s">
        <v>96</v>
      </c>
    </row>
  </sheetData>
  <sheetProtection password="CC4D" sheet="1"/>
  <mergeCells count="2">
    <mergeCell ref="B2:K2"/>
    <mergeCell ref="B3:K3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36"/>
  <sheetViews>
    <sheetView showGridLines="0" workbookViewId="0">
      <selection activeCell="D5" sqref="D5:F5"/>
    </sheetView>
  </sheetViews>
  <sheetFormatPr defaultColWidth="9" defaultRowHeight="13"/>
  <cols>
    <col min="1" max="1" width="2.6328125" style="3" customWidth="1"/>
    <col min="2" max="2" width="5.6328125" style="1" customWidth="1"/>
    <col min="3" max="3" width="5.6328125" style="2" customWidth="1"/>
    <col min="4" max="4" width="8.6328125" style="2" customWidth="1"/>
    <col min="5" max="9" width="8.6328125" style="3" customWidth="1"/>
    <col min="10" max="10" width="8.6328125" style="31" customWidth="1"/>
    <col min="11" max="11" width="8.6328125" style="2" customWidth="1"/>
    <col min="12" max="12" width="15.6328125" style="4" customWidth="1"/>
    <col min="13" max="13" width="8.6328125" style="3" customWidth="1"/>
    <col min="14" max="16384" width="9" style="3"/>
  </cols>
  <sheetData>
    <row r="1" spans="2:12" ht="14.25" customHeight="1" thickBot="1">
      <c r="J1" s="2"/>
      <c r="K1" s="3"/>
    </row>
    <row r="2" spans="2:12" ht="20.149999999999999" customHeight="1" thickTop="1">
      <c r="B2" s="169" t="s">
        <v>98</v>
      </c>
      <c r="C2" s="170"/>
      <c r="D2" s="170"/>
      <c r="E2" s="170"/>
      <c r="F2" s="170"/>
      <c r="G2" s="170"/>
      <c r="H2" s="170"/>
      <c r="I2" s="171"/>
      <c r="J2" s="172"/>
      <c r="K2" s="173"/>
    </row>
    <row r="3" spans="2:12" ht="20.149999999999999" customHeight="1" thickBot="1">
      <c r="B3" s="174" t="s">
        <v>2</v>
      </c>
      <c r="C3" s="175"/>
      <c r="D3" s="175"/>
      <c r="E3" s="175"/>
      <c r="F3" s="175"/>
      <c r="G3" s="175"/>
      <c r="H3" s="175"/>
      <c r="I3" s="176"/>
      <c r="J3" s="177"/>
      <c r="K3" s="178"/>
    </row>
    <row r="4" spans="2:12" ht="25" customHeight="1" thickTop="1">
      <c r="J4" s="2"/>
      <c r="K4" s="3"/>
    </row>
    <row r="5" spans="2:12" ht="25" customHeight="1">
      <c r="B5" s="180" t="s">
        <v>15</v>
      </c>
      <c r="C5" s="186"/>
      <c r="D5" s="183"/>
      <c r="E5" s="184"/>
      <c r="F5" s="185"/>
    </row>
    <row r="6" spans="2:12" ht="25" customHeight="1">
      <c r="B6" s="180" t="s">
        <v>0</v>
      </c>
      <c r="C6" s="156"/>
      <c r="D6" s="159"/>
      <c r="E6" s="189"/>
      <c r="F6" s="25" t="s">
        <v>34</v>
      </c>
      <c r="G6" s="188"/>
      <c r="H6" s="192"/>
      <c r="I6" s="192"/>
      <c r="J6" s="188" t="s">
        <v>35</v>
      </c>
      <c r="K6" s="185"/>
    </row>
    <row r="7" spans="2:12" ht="25" customHeight="1">
      <c r="B7" s="181" t="s">
        <v>8</v>
      </c>
      <c r="C7" s="182"/>
      <c r="D7" s="159"/>
      <c r="E7" s="190"/>
      <c r="F7" s="191"/>
      <c r="G7" s="1"/>
      <c r="H7" s="2"/>
      <c r="I7" s="4"/>
      <c r="J7" s="2"/>
      <c r="K7" s="3"/>
      <c r="L7" s="3"/>
    </row>
    <row r="8" spans="2:12" ht="25" customHeight="1">
      <c r="B8" s="155" t="s">
        <v>92</v>
      </c>
      <c r="C8" s="156"/>
      <c r="D8" s="159"/>
      <c r="E8" s="184"/>
      <c r="F8" s="187"/>
      <c r="G8" s="4"/>
      <c r="J8" s="3"/>
      <c r="K8" s="3"/>
      <c r="L8" s="3"/>
    </row>
    <row r="9" spans="2:12" ht="25" customHeight="1">
      <c r="B9" s="157" t="s">
        <v>3</v>
      </c>
      <c r="C9" s="167" t="s">
        <v>5</v>
      </c>
      <c r="D9" s="5" t="s">
        <v>1</v>
      </c>
      <c r="E9" s="159"/>
      <c r="F9" s="160"/>
    </row>
    <row r="10" spans="2:12" ht="25" customHeight="1">
      <c r="B10" s="158"/>
      <c r="C10" s="179"/>
      <c r="D10" s="5" t="s">
        <v>7</v>
      </c>
      <c r="E10" s="159"/>
      <c r="F10" s="160"/>
      <c r="J10" s="2"/>
      <c r="K10" s="10"/>
    </row>
    <row r="11" spans="2:12" ht="25" customHeight="1">
      <c r="B11" s="158"/>
      <c r="C11" s="161" t="s">
        <v>6</v>
      </c>
      <c r="D11" s="5" t="s">
        <v>1</v>
      </c>
      <c r="E11" s="159"/>
      <c r="F11" s="160"/>
    </row>
    <row r="12" spans="2:12" ht="25" customHeight="1">
      <c r="B12" s="158"/>
      <c r="C12" s="162"/>
      <c r="D12" s="5" t="s">
        <v>7</v>
      </c>
      <c r="E12" s="159"/>
      <c r="F12" s="160"/>
      <c r="G12" s="6"/>
      <c r="H12" s="6"/>
      <c r="J12" s="32"/>
      <c r="K12" s="7"/>
      <c r="L12" s="8"/>
    </row>
    <row r="13" spans="2:12" ht="25" customHeight="1">
      <c r="B13" s="158"/>
      <c r="C13" s="163" t="s">
        <v>59</v>
      </c>
      <c r="D13" s="5" t="s">
        <v>1</v>
      </c>
      <c r="E13" s="159"/>
      <c r="F13" s="160"/>
      <c r="G13" s="6"/>
      <c r="H13" s="6"/>
      <c r="J13" s="32"/>
      <c r="K13" s="7"/>
      <c r="L13" s="8"/>
    </row>
    <row r="14" spans="2:12" ht="25" customHeight="1">
      <c r="B14" s="99"/>
      <c r="C14" s="164"/>
      <c r="D14" s="5" t="s">
        <v>7</v>
      </c>
      <c r="E14" s="159"/>
      <c r="F14" s="160"/>
      <c r="G14" s="6"/>
      <c r="H14" s="6"/>
      <c r="J14" s="32"/>
      <c r="K14" s="7"/>
      <c r="L14" s="8"/>
    </row>
    <row r="15" spans="2:12" ht="25" customHeight="1">
      <c r="B15" s="161" t="s">
        <v>4</v>
      </c>
      <c r="C15" s="167" t="s">
        <v>5</v>
      </c>
      <c r="D15" s="5" t="s">
        <v>1</v>
      </c>
      <c r="E15" s="159"/>
      <c r="F15" s="160"/>
    </row>
    <row r="16" spans="2:12" ht="25" customHeight="1">
      <c r="B16" s="165"/>
      <c r="C16" s="168"/>
      <c r="D16" s="5" t="s">
        <v>7</v>
      </c>
      <c r="E16" s="159"/>
      <c r="F16" s="160"/>
      <c r="J16" s="2"/>
      <c r="K16" s="3"/>
    </row>
    <row r="17" spans="2:12" ht="25" customHeight="1">
      <c r="B17" s="165"/>
      <c r="C17" s="161" t="s">
        <v>6</v>
      </c>
      <c r="D17" s="9" t="s">
        <v>1</v>
      </c>
      <c r="E17" s="159"/>
      <c r="F17" s="160"/>
    </row>
    <row r="18" spans="2:12" ht="25" customHeight="1">
      <c r="B18" s="165"/>
      <c r="C18" s="162"/>
      <c r="D18" s="5" t="s">
        <v>7</v>
      </c>
      <c r="E18" s="159"/>
      <c r="F18" s="160"/>
      <c r="G18" s="6"/>
      <c r="H18" s="6"/>
      <c r="J18" s="32"/>
      <c r="K18" s="7"/>
      <c r="L18" s="8"/>
    </row>
    <row r="19" spans="2:12" ht="25" customHeight="1">
      <c r="B19" s="165"/>
      <c r="C19" s="163" t="s">
        <v>59</v>
      </c>
      <c r="D19" s="5" t="s">
        <v>1</v>
      </c>
      <c r="E19" s="159"/>
      <c r="F19" s="160"/>
      <c r="G19" s="6"/>
      <c r="H19" s="6"/>
      <c r="J19" s="32"/>
      <c r="K19" s="7"/>
      <c r="L19" s="8"/>
    </row>
    <row r="20" spans="2:12" ht="25" customHeight="1">
      <c r="B20" s="166"/>
      <c r="C20" s="164"/>
      <c r="D20" s="5" t="s">
        <v>7</v>
      </c>
      <c r="E20" s="159"/>
      <c r="F20" s="160"/>
      <c r="G20" s="6"/>
      <c r="H20" s="6"/>
      <c r="J20" s="32"/>
      <c r="K20" s="7"/>
      <c r="L20" s="8"/>
    </row>
    <row r="21" spans="2:12" ht="25" customHeight="1">
      <c r="B21" s="155" t="s">
        <v>19</v>
      </c>
      <c r="C21" s="156"/>
      <c r="D21" s="5" t="s">
        <v>20</v>
      </c>
      <c r="E21" s="142">
        <f ca="1">YEAR(TODAY())-2018</f>
        <v>8</v>
      </c>
      <c r="F21" s="5" t="s">
        <v>21</v>
      </c>
      <c r="G21" s="37"/>
      <c r="H21" s="5" t="s">
        <v>22</v>
      </c>
      <c r="I21" s="37"/>
      <c r="J21" s="33" t="s">
        <v>23</v>
      </c>
    </row>
    <row r="22" spans="2:12" ht="20.149999999999999" customHeight="1"/>
    <row r="23" spans="2:12" ht="20.149999999999999" customHeight="1"/>
    <row r="24" spans="2:12" ht="20.149999999999999" customHeight="1"/>
    <row r="25" spans="2:12" ht="20.149999999999999" customHeight="1"/>
    <row r="26" spans="2:12" ht="20.149999999999999" customHeight="1"/>
    <row r="27" spans="2:12" ht="20.149999999999999" customHeight="1"/>
    <row r="28" spans="2:12" ht="20.149999999999999" customHeight="1"/>
    <row r="29" spans="2:12" ht="20.149999999999999" customHeight="1"/>
    <row r="30" spans="2:12" ht="20.149999999999999" customHeight="1"/>
    <row r="31" spans="2:12" ht="20.149999999999999" customHeight="1"/>
    <row r="32" spans="2:12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</sheetData>
  <sheetProtection password="CC4D" sheet="1"/>
  <mergeCells count="33">
    <mergeCell ref="E16:F16"/>
    <mergeCell ref="E9:F9"/>
    <mergeCell ref="E10:F10"/>
    <mergeCell ref="E11:F11"/>
    <mergeCell ref="E14:F14"/>
    <mergeCell ref="E15:F15"/>
    <mergeCell ref="D8:F8"/>
    <mergeCell ref="B8:C8"/>
    <mergeCell ref="E12:F12"/>
    <mergeCell ref="J6:K6"/>
    <mergeCell ref="D6:E6"/>
    <mergeCell ref="D7:F7"/>
    <mergeCell ref="G6:I6"/>
    <mergeCell ref="C15:C16"/>
    <mergeCell ref="E18:F18"/>
    <mergeCell ref="B2:K2"/>
    <mergeCell ref="B3:K3"/>
    <mergeCell ref="C11:C12"/>
    <mergeCell ref="C9:C10"/>
    <mergeCell ref="B6:C6"/>
    <mergeCell ref="B7:C7"/>
    <mergeCell ref="D5:F5"/>
    <mergeCell ref="B5:C5"/>
    <mergeCell ref="B21:C21"/>
    <mergeCell ref="B9:B13"/>
    <mergeCell ref="E19:F19"/>
    <mergeCell ref="C17:C18"/>
    <mergeCell ref="E20:F20"/>
    <mergeCell ref="E13:F13"/>
    <mergeCell ref="C13:C14"/>
    <mergeCell ref="B15:B20"/>
    <mergeCell ref="C19:C20"/>
    <mergeCell ref="E17:F17"/>
  </mergeCells>
  <phoneticPr fontId="3"/>
  <dataValidations count="7">
    <dataValidation imeMode="hiragana" allowBlank="1" showInputMessage="1" showErrorMessage="1" sqref="E11 E17 G6 E9 E19:F19 E15 E13:F13 E7 D6:E6 D7:D8"/>
    <dataValidation type="list" allowBlank="1" showInputMessage="1" showErrorMessage="1" sqref="F6">
      <formula1>"　,市立,町立,村立,県立,私立,国立"</formula1>
    </dataValidation>
    <dataValidation type="list" allowBlank="1" showInputMessage="1" showErrorMessage="1" sqref="E12:F12 E18:F18">
      <formula1>"教職員,教職員外"</formula1>
    </dataValidation>
    <dataValidation type="list" allowBlank="1" showInputMessage="1" showErrorMessage="1" sqref="E10:F10 E16:F16">
      <formula1>"　,教職員,部活動指導員,外部指導者"</formula1>
    </dataValidation>
    <dataValidation type="list" imeMode="hiragana" allowBlank="1" showInputMessage="1" showErrorMessage="1" sqref="E14:F14 E20:F20">
      <formula1>"　,教員,部活動指導員"</formula1>
    </dataValidation>
    <dataValidation type="list" allowBlank="1" showInputMessage="1" sqref="J6:K6">
      <formula1>"　,中学校,小中学校,義務教育学校"</formula1>
    </dataValidation>
    <dataValidation type="list" allowBlank="1" showErrorMessage="1" sqref="D5:F5">
      <formula1>"　,西臼杵,延岡,東臼杵,日向,都城,南那珂"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B5" sqref="B5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10.6328125" style="16" customWidth="1"/>
    <col min="5" max="5" width="36.6328125" style="16" customWidth="1"/>
    <col min="6" max="6" width="14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3" t="s">
        <v>25</v>
      </c>
      <c r="B1" s="194"/>
      <c r="C1" s="194"/>
      <c r="D1" s="194"/>
      <c r="E1" s="194"/>
      <c r="F1" s="194"/>
      <c r="G1" s="19"/>
      <c r="H1" s="19"/>
      <c r="I1" s="19"/>
      <c r="J1" s="19"/>
      <c r="K1" s="19"/>
      <c r="L1" s="19"/>
      <c r="T1" s="18"/>
    </row>
    <row r="2" spans="1:20" s="17" customFormat="1" ht="12" customHeight="1">
      <c r="A2" s="112"/>
      <c r="B2" s="113"/>
      <c r="C2" s="113"/>
      <c r="D2" s="113"/>
      <c r="E2" s="113"/>
      <c r="F2" s="113"/>
      <c r="G2" s="19"/>
      <c r="H2" s="19"/>
      <c r="I2" s="19"/>
      <c r="J2" s="19"/>
      <c r="K2" s="19"/>
      <c r="L2" s="19"/>
      <c r="T2" s="18"/>
    </row>
    <row r="3" spans="1:20" s="17" customFormat="1" ht="30" customHeight="1" thickBot="1">
      <c r="A3" s="195" t="s">
        <v>72</v>
      </c>
      <c r="B3" s="196"/>
      <c r="C3" s="196"/>
      <c r="D3" s="196"/>
      <c r="E3" s="196"/>
      <c r="F3" s="196"/>
      <c r="G3" s="19"/>
      <c r="H3" s="19"/>
      <c r="I3" s="19"/>
      <c r="J3" s="19"/>
      <c r="K3" s="19"/>
      <c r="L3" s="19"/>
      <c r="R3" s="18"/>
    </row>
    <row r="4" spans="1:20" s="17" customFormat="1" ht="30" customHeight="1" thickBot="1">
      <c r="A4" s="109" t="s">
        <v>37</v>
      </c>
      <c r="B4" s="110" t="s">
        <v>1</v>
      </c>
      <c r="C4" s="71" t="s">
        <v>74</v>
      </c>
      <c r="D4" s="51" t="s">
        <v>38</v>
      </c>
      <c r="E4" s="52" t="s">
        <v>60</v>
      </c>
      <c r="F4" s="53" t="s">
        <v>57</v>
      </c>
      <c r="H4" s="197" t="s">
        <v>66</v>
      </c>
      <c r="I4" s="198"/>
      <c r="J4" s="198"/>
      <c r="K4" s="199"/>
    </row>
    <row r="5" spans="1:20" s="17" customFormat="1" ht="24" customHeight="1" thickTop="1">
      <c r="A5" s="27">
        <v>1</v>
      </c>
      <c r="B5" s="38"/>
      <c r="C5" s="72"/>
      <c r="D5" s="39"/>
      <c r="E5" s="38"/>
      <c r="F5" s="48"/>
      <c r="H5" s="107" t="s">
        <v>65</v>
      </c>
      <c r="I5" s="108" t="s">
        <v>40</v>
      </c>
      <c r="J5" s="108" t="s">
        <v>67</v>
      </c>
      <c r="K5" s="108" t="s">
        <v>68</v>
      </c>
      <c r="M5" s="111" t="str">
        <f>E5&amp;F5</f>
        <v/>
      </c>
      <c r="N5" s="111" t="str">
        <f>IF(B5="","",B5)</f>
        <v/>
      </c>
      <c r="O5" s="111" t="str">
        <f>IF(C5="","",C5)</f>
        <v/>
      </c>
      <c r="P5" s="111" t="str">
        <f>IF(D5="","",D5&amp;"年")</f>
        <v/>
      </c>
    </row>
    <row r="6" spans="1:20" s="17" customFormat="1" ht="24" customHeight="1">
      <c r="A6" s="28">
        <v>2</v>
      </c>
      <c r="B6" s="40"/>
      <c r="C6" s="73"/>
      <c r="D6" s="41"/>
      <c r="E6" s="40"/>
      <c r="F6" s="49"/>
      <c r="H6" s="108">
        <v>1</v>
      </c>
      <c r="I6" s="108">
        <f>COUNTIF($M$5:$M$24,$I$5&amp;H6)</f>
        <v>0</v>
      </c>
      <c r="J6" s="108">
        <f>COUNTIF($M$5:$M$24,$J$5&amp;H6)</f>
        <v>0</v>
      </c>
      <c r="K6" s="108">
        <f>COUNTIF($M$5:$M$24,$K$5&amp;H6)</f>
        <v>0</v>
      </c>
      <c r="M6" s="111" t="str">
        <f t="shared" ref="M6:M24" si="0">E6&amp;F6</f>
        <v/>
      </c>
      <c r="N6" s="111" t="str">
        <f t="shared" ref="N6:N24" si="1">IF(B6="","",B6)</f>
        <v/>
      </c>
      <c r="O6" s="111" t="str">
        <f t="shared" ref="O6:O24" si="2">IF(C6="","",C6)</f>
        <v/>
      </c>
      <c r="P6" s="111" t="str">
        <f t="shared" ref="P6:P24" si="3">IF(D6="","",D6&amp;"年")</f>
        <v/>
      </c>
    </row>
    <row r="7" spans="1:20" s="17" customFormat="1" ht="24" customHeight="1">
      <c r="A7" s="28">
        <v>3</v>
      </c>
      <c r="B7" s="40"/>
      <c r="C7" s="73"/>
      <c r="D7" s="41"/>
      <c r="E7" s="40"/>
      <c r="F7" s="49"/>
      <c r="H7" s="108">
        <v>2</v>
      </c>
      <c r="I7" s="108">
        <f t="shared" ref="I7:I15" si="4">COUNTIF($M$5:$M$24,$I$5&amp;H7)</f>
        <v>0</v>
      </c>
      <c r="J7" s="108">
        <f t="shared" ref="J7:J15" si="5">COUNTIF($M$5:$M$24,$J$5&amp;H7)</f>
        <v>0</v>
      </c>
      <c r="K7" s="108">
        <f t="shared" ref="K7:K15" si="6">COUNTIF($M$5:$M$24,$K$5&amp;H7)</f>
        <v>0</v>
      </c>
      <c r="M7" s="111" t="str">
        <f t="shared" si="0"/>
        <v/>
      </c>
      <c r="N7" s="111" t="str">
        <f t="shared" si="1"/>
        <v/>
      </c>
      <c r="O7" s="111" t="str">
        <f t="shared" si="2"/>
        <v/>
      </c>
      <c r="P7" s="111" t="str">
        <f t="shared" si="3"/>
        <v/>
      </c>
    </row>
    <row r="8" spans="1:20" s="17" customFormat="1" ht="24" customHeight="1">
      <c r="A8" s="28">
        <v>4</v>
      </c>
      <c r="B8" s="40"/>
      <c r="C8" s="73"/>
      <c r="D8" s="41"/>
      <c r="E8" s="40"/>
      <c r="F8" s="49"/>
      <c r="H8" s="108">
        <v>3</v>
      </c>
      <c r="I8" s="108">
        <f t="shared" si="4"/>
        <v>0</v>
      </c>
      <c r="J8" s="108">
        <f t="shared" si="5"/>
        <v>0</v>
      </c>
      <c r="K8" s="108">
        <f t="shared" si="6"/>
        <v>0</v>
      </c>
      <c r="M8" s="111" t="str">
        <f t="shared" si="0"/>
        <v/>
      </c>
      <c r="N8" s="111" t="str">
        <f t="shared" si="1"/>
        <v/>
      </c>
      <c r="O8" s="111" t="str">
        <f t="shared" si="2"/>
        <v/>
      </c>
      <c r="P8" s="111" t="str">
        <f t="shared" si="3"/>
        <v/>
      </c>
    </row>
    <row r="9" spans="1:20" s="17" customFormat="1" ht="24" customHeight="1">
      <c r="A9" s="28">
        <v>5</v>
      </c>
      <c r="B9" s="40"/>
      <c r="C9" s="73"/>
      <c r="D9" s="41"/>
      <c r="E9" s="40"/>
      <c r="F9" s="49"/>
      <c r="H9" s="108">
        <v>4</v>
      </c>
      <c r="I9" s="108">
        <f t="shared" si="4"/>
        <v>0</v>
      </c>
      <c r="J9" s="108">
        <f t="shared" si="5"/>
        <v>0</v>
      </c>
      <c r="K9" s="108">
        <f t="shared" si="6"/>
        <v>0</v>
      </c>
      <c r="M9" s="111" t="str">
        <f t="shared" si="0"/>
        <v/>
      </c>
      <c r="N9" s="111" t="str">
        <f t="shared" si="1"/>
        <v/>
      </c>
      <c r="O9" s="111" t="str">
        <f t="shared" si="2"/>
        <v/>
      </c>
      <c r="P9" s="111" t="str">
        <f t="shared" si="3"/>
        <v/>
      </c>
    </row>
    <row r="10" spans="1:20" s="17" customFormat="1" ht="24" customHeight="1">
      <c r="A10" s="28">
        <v>6</v>
      </c>
      <c r="B10" s="40"/>
      <c r="C10" s="73"/>
      <c r="D10" s="41"/>
      <c r="E10" s="40"/>
      <c r="F10" s="49"/>
      <c r="H10" s="108">
        <v>5</v>
      </c>
      <c r="I10" s="108">
        <f t="shared" si="4"/>
        <v>0</v>
      </c>
      <c r="J10" s="108">
        <f t="shared" si="5"/>
        <v>0</v>
      </c>
      <c r="K10" s="108">
        <f t="shared" si="6"/>
        <v>0</v>
      </c>
      <c r="M10" s="111" t="str">
        <f t="shared" si="0"/>
        <v/>
      </c>
      <c r="N10" s="111" t="str">
        <f t="shared" si="1"/>
        <v/>
      </c>
      <c r="O10" s="111" t="str">
        <f t="shared" si="2"/>
        <v/>
      </c>
      <c r="P10" s="111" t="str">
        <f t="shared" si="3"/>
        <v/>
      </c>
    </row>
    <row r="11" spans="1:20" s="17" customFormat="1" ht="24" customHeight="1">
      <c r="A11" s="28">
        <v>7</v>
      </c>
      <c r="B11" s="40"/>
      <c r="C11" s="73"/>
      <c r="D11" s="41"/>
      <c r="E11" s="40"/>
      <c r="F11" s="49"/>
      <c r="H11" s="108">
        <v>6</v>
      </c>
      <c r="I11" s="108">
        <f t="shared" si="4"/>
        <v>0</v>
      </c>
      <c r="J11" s="108">
        <f t="shared" si="5"/>
        <v>0</v>
      </c>
      <c r="K11" s="108">
        <f t="shared" si="6"/>
        <v>0</v>
      </c>
      <c r="M11" s="111" t="str">
        <f t="shared" si="0"/>
        <v/>
      </c>
      <c r="N11" s="111" t="str">
        <f t="shared" si="1"/>
        <v/>
      </c>
      <c r="O11" s="111" t="str">
        <f t="shared" si="2"/>
        <v/>
      </c>
      <c r="P11" s="111" t="str">
        <f t="shared" si="3"/>
        <v/>
      </c>
    </row>
    <row r="12" spans="1:20" s="17" customFormat="1" ht="24" customHeight="1">
      <c r="A12" s="28">
        <v>8</v>
      </c>
      <c r="B12" s="40"/>
      <c r="C12" s="73"/>
      <c r="D12" s="41"/>
      <c r="E12" s="40"/>
      <c r="F12" s="49"/>
      <c r="H12" s="108">
        <v>7</v>
      </c>
      <c r="I12" s="108">
        <f t="shared" si="4"/>
        <v>0</v>
      </c>
      <c r="J12" s="108">
        <f t="shared" si="5"/>
        <v>0</v>
      </c>
      <c r="K12" s="108">
        <f t="shared" si="6"/>
        <v>0</v>
      </c>
      <c r="M12" s="111" t="str">
        <f t="shared" si="0"/>
        <v/>
      </c>
      <c r="N12" s="111" t="str">
        <f t="shared" si="1"/>
        <v/>
      </c>
      <c r="O12" s="111" t="str">
        <f t="shared" si="2"/>
        <v/>
      </c>
      <c r="P12" s="111" t="str">
        <f t="shared" si="3"/>
        <v/>
      </c>
    </row>
    <row r="13" spans="1:20" s="17" customFormat="1" ht="24" customHeight="1">
      <c r="A13" s="28">
        <v>9</v>
      </c>
      <c r="B13" s="40"/>
      <c r="C13" s="73"/>
      <c r="D13" s="41"/>
      <c r="E13" s="40"/>
      <c r="F13" s="49"/>
      <c r="H13" s="108">
        <v>8</v>
      </c>
      <c r="I13" s="108">
        <f t="shared" si="4"/>
        <v>0</v>
      </c>
      <c r="J13" s="108">
        <f t="shared" si="5"/>
        <v>0</v>
      </c>
      <c r="K13" s="108">
        <f t="shared" si="6"/>
        <v>0</v>
      </c>
      <c r="M13" s="111" t="str">
        <f t="shared" si="0"/>
        <v/>
      </c>
      <c r="N13" s="111" t="str">
        <f t="shared" si="1"/>
        <v/>
      </c>
      <c r="O13" s="111" t="str">
        <f t="shared" si="2"/>
        <v/>
      </c>
      <c r="P13" s="111" t="str">
        <f t="shared" si="3"/>
        <v/>
      </c>
    </row>
    <row r="14" spans="1:20" s="17" customFormat="1" ht="24" customHeight="1">
      <c r="A14" s="28">
        <v>10</v>
      </c>
      <c r="B14" s="40"/>
      <c r="C14" s="73"/>
      <c r="D14" s="41"/>
      <c r="E14" s="40"/>
      <c r="F14" s="49"/>
      <c r="H14" s="108">
        <v>9</v>
      </c>
      <c r="I14" s="108">
        <f t="shared" si="4"/>
        <v>0</v>
      </c>
      <c r="J14" s="108">
        <f t="shared" si="5"/>
        <v>0</v>
      </c>
      <c r="K14" s="108">
        <f t="shared" si="6"/>
        <v>0</v>
      </c>
      <c r="M14" s="111" t="str">
        <f t="shared" si="0"/>
        <v/>
      </c>
      <c r="N14" s="111" t="str">
        <f t="shared" si="1"/>
        <v/>
      </c>
      <c r="O14" s="111" t="str">
        <f t="shared" si="2"/>
        <v/>
      </c>
      <c r="P14" s="111" t="str">
        <f t="shared" si="3"/>
        <v/>
      </c>
    </row>
    <row r="15" spans="1:20" s="17" customFormat="1" ht="24" customHeight="1">
      <c r="A15" s="28">
        <v>11</v>
      </c>
      <c r="B15" s="40"/>
      <c r="C15" s="73"/>
      <c r="D15" s="41"/>
      <c r="E15" s="40"/>
      <c r="F15" s="49"/>
      <c r="H15" s="108">
        <v>10</v>
      </c>
      <c r="I15" s="108">
        <f t="shared" si="4"/>
        <v>0</v>
      </c>
      <c r="J15" s="108">
        <f t="shared" si="5"/>
        <v>0</v>
      </c>
      <c r="K15" s="108">
        <f t="shared" si="6"/>
        <v>0</v>
      </c>
      <c r="M15" s="111" t="str">
        <f t="shared" si="0"/>
        <v/>
      </c>
      <c r="N15" s="111" t="str">
        <f t="shared" si="1"/>
        <v/>
      </c>
      <c r="O15" s="111" t="str">
        <f t="shared" si="2"/>
        <v/>
      </c>
      <c r="P15" s="111" t="str">
        <f t="shared" si="3"/>
        <v/>
      </c>
    </row>
    <row r="16" spans="1:20" s="17" customFormat="1" ht="24" customHeight="1">
      <c r="A16" s="28">
        <v>12</v>
      </c>
      <c r="B16" s="40"/>
      <c r="C16" s="73"/>
      <c r="D16" s="41"/>
      <c r="E16" s="40"/>
      <c r="F16" s="49"/>
      <c r="M16" s="111" t="str">
        <f t="shared" si="0"/>
        <v/>
      </c>
      <c r="N16" s="111" t="str">
        <f t="shared" si="1"/>
        <v/>
      </c>
      <c r="O16" s="111" t="str">
        <f t="shared" si="2"/>
        <v/>
      </c>
      <c r="P16" s="111" t="str">
        <f t="shared" si="3"/>
        <v/>
      </c>
    </row>
    <row r="17" spans="1:18" s="17" customFormat="1" ht="24" customHeight="1">
      <c r="A17" s="28">
        <v>13</v>
      </c>
      <c r="B17" s="40"/>
      <c r="C17" s="73"/>
      <c r="D17" s="41"/>
      <c r="E17" s="40"/>
      <c r="F17" s="49"/>
      <c r="M17" s="111" t="str">
        <f t="shared" si="0"/>
        <v/>
      </c>
      <c r="N17" s="111" t="str">
        <f t="shared" si="1"/>
        <v/>
      </c>
      <c r="O17" s="111" t="str">
        <f t="shared" si="2"/>
        <v/>
      </c>
      <c r="P17" s="111" t="str">
        <f t="shared" si="3"/>
        <v/>
      </c>
    </row>
    <row r="18" spans="1:18" s="17" customFormat="1" ht="24" customHeight="1">
      <c r="A18" s="28">
        <v>14</v>
      </c>
      <c r="B18" s="40"/>
      <c r="C18" s="73"/>
      <c r="D18" s="41"/>
      <c r="E18" s="40"/>
      <c r="F18" s="49"/>
      <c r="M18" s="111" t="str">
        <f t="shared" si="0"/>
        <v/>
      </c>
      <c r="N18" s="111" t="str">
        <f t="shared" si="1"/>
        <v/>
      </c>
      <c r="O18" s="111" t="str">
        <f t="shared" si="2"/>
        <v/>
      </c>
      <c r="P18" s="111" t="str">
        <f t="shared" si="3"/>
        <v/>
      </c>
    </row>
    <row r="19" spans="1:18" s="17" customFormat="1" ht="24" customHeight="1">
      <c r="A19" s="28">
        <v>15</v>
      </c>
      <c r="B19" s="40"/>
      <c r="C19" s="73"/>
      <c r="D19" s="41"/>
      <c r="E19" s="40"/>
      <c r="F19" s="49"/>
      <c r="M19" s="111" t="str">
        <f t="shared" si="0"/>
        <v/>
      </c>
      <c r="N19" s="111" t="str">
        <f t="shared" si="1"/>
        <v/>
      </c>
      <c r="O19" s="111" t="str">
        <f t="shared" si="2"/>
        <v/>
      </c>
      <c r="P19" s="111" t="str">
        <f t="shared" si="3"/>
        <v/>
      </c>
    </row>
    <row r="20" spans="1:18" s="17" customFormat="1" ht="24" customHeight="1">
      <c r="A20" s="28">
        <v>16</v>
      </c>
      <c r="B20" s="40"/>
      <c r="C20" s="73"/>
      <c r="D20" s="41"/>
      <c r="E20" s="40"/>
      <c r="F20" s="49"/>
      <c r="M20" s="111" t="str">
        <f t="shared" si="0"/>
        <v/>
      </c>
      <c r="N20" s="111" t="str">
        <f t="shared" si="1"/>
        <v/>
      </c>
      <c r="O20" s="111" t="str">
        <f t="shared" si="2"/>
        <v/>
      </c>
      <c r="P20" s="111" t="str">
        <f t="shared" si="3"/>
        <v/>
      </c>
    </row>
    <row r="21" spans="1:18" s="17" customFormat="1" ht="24" customHeight="1">
      <c r="A21" s="28">
        <v>17</v>
      </c>
      <c r="B21" s="40"/>
      <c r="C21" s="73"/>
      <c r="D21" s="41"/>
      <c r="E21" s="40"/>
      <c r="F21" s="49"/>
      <c r="M21" s="111" t="str">
        <f t="shared" si="0"/>
        <v/>
      </c>
      <c r="N21" s="111" t="str">
        <f t="shared" si="1"/>
        <v/>
      </c>
      <c r="O21" s="111" t="str">
        <f t="shared" si="2"/>
        <v/>
      </c>
      <c r="P21" s="111" t="str">
        <f t="shared" si="3"/>
        <v/>
      </c>
    </row>
    <row r="22" spans="1:18" s="17" customFormat="1" ht="24" customHeight="1">
      <c r="A22" s="28">
        <v>18</v>
      </c>
      <c r="B22" s="40"/>
      <c r="C22" s="73"/>
      <c r="D22" s="41"/>
      <c r="E22" s="40"/>
      <c r="F22" s="49"/>
      <c r="M22" s="111" t="str">
        <f t="shared" si="0"/>
        <v/>
      </c>
      <c r="N22" s="111" t="str">
        <f t="shared" si="1"/>
        <v/>
      </c>
      <c r="O22" s="111" t="str">
        <f t="shared" si="2"/>
        <v/>
      </c>
      <c r="P22" s="111" t="str">
        <f t="shared" si="3"/>
        <v/>
      </c>
    </row>
    <row r="23" spans="1:18" s="17" customFormat="1" ht="24" customHeight="1">
      <c r="A23" s="28">
        <v>19</v>
      </c>
      <c r="B23" s="40"/>
      <c r="C23" s="73"/>
      <c r="D23" s="41"/>
      <c r="E23" s="40"/>
      <c r="F23" s="49"/>
      <c r="M23" s="111" t="str">
        <f t="shared" si="0"/>
        <v/>
      </c>
      <c r="N23" s="111" t="str">
        <f t="shared" si="1"/>
        <v/>
      </c>
      <c r="O23" s="111" t="str">
        <f t="shared" si="2"/>
        <v/>
      </c>
      <c r="P23" s="111" t="str">
        <f t="shared" si="3"/>
        <v/>
      </c>
    </row>
    <row r="24" spans="1:18" s="17" customFormat="1" ht="24" customHeight="1" thickBot="1">
      <c r="A24" s="29">
        <v>20</v>
      </c>
      <c r="B24" s="42"/>
      <c r="C24" s="74"/>
      <c r="D24" s="43"/>
      <c r="E24" s="42"/>
      <c r="F24" s="50"/>
      <c r="M24" s="111" t="str">
        <f t="shared" si="0"/>
        <v/>
      </c>
      <c r="N24" s="111" t="str">
        <f t="shared" si="1"/>
        <v/>
      </c>
      <c r="O24" s="111" t="str">
        <f t="shared" si="2"/>
        <v/>
      </c>
      <c r="P24" s="111" t="str">
        <f t="shared" si="3"/>
        <v/>
      </c>
    </row>
    <row r="25" spans="1:18">
      <c r="B25" s="24"/>
      <c r="C25" s="24"/>
      <c r="R25" s="20"/>
    </row>
    <row r="26" spans="1:18">
      <c r="R26" s="20"/>
    </row>
    <row r="27" spans="1:18">
      <c r="R27" s="20"/>
    </row>
    <row r="28" spans="1:18">
      <c r="R28" s="20"/>
    </row>
    <row r="29" spans="1:18">
      <c r="D29" s="15"/>
    </row>
    <row r="31" spans="1:18">
      <c r="D31" s="15"/>
    </row>
    <row r="32" spans="1:18">
      <c r="D32" s="15"/>
    </row>
    <row r="33" spans="1:18">
      <c r="D33" s="15"/>
    </row>
    <row r="34" spans="1:18">
      <c r="D34" s="15"/>
    </row>
    <row r="35" spans="1:18">
      <c r="D35" s="15"/>
    </row>
    <row r="36" spans="1:18">
      <c r="D36" s="15"/>
    </row>
    <row r="37" spans="1:18">
      <c r="D37" s="15"/>
    </row>
    <row r="38" spans="1:18">
      <c r="D38" s="15"/>
    </row>
    <row r="39" spans="1:18">
      <c r="D39" s="15"/>
    </row>
    <row r="40" spans="1:18">
      <c r="D40" s="15"/>
    </row>
    <row r="41" spans="1:18" s="16" customFormat="1">
      <c r="A41" s="15"/>
      <c r="B41" s="15"/>
      <c r="C41" s="15"/>
      <c r="D41" s="15"/>
      <c r="M41" s="15"/>
      <c r="N41" s="15"/>
      <c r="O41" s="15"/>
      <c r="P41" s="15"/>
      <c r="Q41" s="15"/>
      <c r="R41" s="15"/>
    </row>
  </sheetData>
  <sheetProtection password="CC4D" sheet="1"/>
  <mergeCells count="3">
    <mergeCell ref="A1:F1"/>
    <mergeCell ref="A3:F3"/>
    <mergeCell ref="H4:K4"/>
  </mergeCells>
  <phoneticPr fontId="3"/>
  <dataValidations count="3">
    <dataValidation type="list" allowBlank="1" showInputMessage="1" showErrorMessage="1" sqref="D5:D24">
      <formula1>"　,1,2,3"</formula1>
    </dataValidation>
    <dataValidation type="list" allowBlank="1" showInputMessage="1" showErrorMessage="1" sqref="F5:F24">
      <formula1>"　,1,2,3,4,5,6,7,8,9,10"</formula1>
    </dataValidation>
    <dataValidation type="list" allowBlank="1" showInputMessage="1" showErrorMessage="1" sqref="E5:E24">
      <formula1>"　,男子の部,男子の部A,男子の部B"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B5" sqref="B5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10.6328125" style="16" customWidth="1"/>
    <col min="5" max="5" width="36.6328125" style="16" customWidth="1"/>
    <col min="6" max="6" width="14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3" t="s">
        <v>26</v>
      </c>
      <c r="B1" s="194"/>
      <c r="C1" s="194"/>
      <c r="D1" s="194"/>
      <c r="E1" s="194"/>
      <c r="F1" s="194"/>
      <c r="G1" s="19"/>
      <c r="H1" s="19"/>
      <c r="I1" s="19"/>
      <c r="J1" s="19"/>
      <c r="K1" s="19"/>
      <c r="L1" s="19"/>
      <c r="R1" s="18"/>
    </row>
    <row r="2" spans="1:20" s="17" customFormat="1" ht="12" customHeight="1">
      <c r="A2" s="112"/>
      <c r="B2" s="113"/>
      <c r="C2" s="113"/>
      <c r="D2" s="113"/>
      <c r="E2" s="113"/>
      <c r="F2" s="113"/>
      <c r="G2" s="19"/>
      <c r="H2" s="19"/>
      <c r="I2" s="19"/>
      <c r="J2" s="19"/>
      <c r="K2" s="19"/>
      <c r="L2" s="19"/>
      <c r="T2" s="18"/>
    </row>
    <row r="3" spans="1:20" s="17" customFormat="1" ht="30" customHeight="1" thickBot="1">
      <c r="A3" s="195" t="s">
        <v>72</v>
      </c>
      <c r="B3" s="196"/>
      <c r="C3" s="196"/>
      <c r="D3" s="196"/>
      <c r="E3" s="196"/>
      <c r="F3" s="196"/>
      <c r="G3" s="19"/>
      <c r="H3" s="19"/>
      <c r="I3" s="19"/>
      <c r="J3" s="19"/>
      <c r="K3" s="19"/>
      <c r="L3" s="19"/>
      <c r="R3" s="18"/>
    </row>
    <row r="4" spans="1:20" s="17" customFormat="1" ht="30" customHeight="1" thickBot="1">
      <c r="A4" s="109" t="s">
        <v>37</v>
      </c>
      <c r="B4" s="110" t="s">
        <v>1</v>
      </c>
      <c r="C4" s="71" t="s">
        <v>74</v>
      </c>
      <c r="D4" s="51" t="s">
        <v>38</v>
      </c>
      <c r="E4" s="52" t="s">
        <v>61</v>
      </c>
      <c r="F4" s="53" t="s">
        <v>58</v>
      </c>
      <c r="H4" s="197" t="s">
        <v>66</v>
      </c>
      <c r="I4" s="198"/>
      <c r="J4" s="198"/>
      <c r="K4" s="199"/>
    </row>
    <row r="5" spans="1:20" s="17" customFormat="1" ht="24" customHeight="1" thickTop="1">
      <c r="A5" s="27">
        <v>1</v>
      </c>
      <c r="B5" s="38"/>
      <c r="C5" s="72"/>
      <c r="D5" s="39"/>
      <c r="E5" s="38"/>
      <c r="F5" s="48"/>
      <c r="H5" s="107" t="s">
        <v>65</v>
      </c>
      <c r="I5" s="108" t="s">
        <v>62</v>
      </c>
      <c r="J5" s="108" t="s">
        <v>63</v>
      </c>
      <c r="K5" s="108" t="s">
        <v>64</v>
      </c>
      <c r="M5" s="111" t="str">
        <f>E5&amp;F5</f>
        <v/>
      </c>
      <c r="N5" s="111">
        <f>B5</f>
        <v>0</v>
      </c>
      <c r="O5" s="111" t="str">
        <f>IF(C5="","",C5)</f>
        <v/>
      </c>
      <c r="P5" s="111" t="str">
        <f>D5&amp;"年"</f>
        <v>年</v>
      </c>
    </row>
    <row r="6" spans="1:20" s="17" customFormat="1" ht="24" customHeight="1">
      <c r="A6" s="28">
        <v>2</v>
      </c>
      <c r="B6" s="40"/>
      <c r="C6" s="73"/>
      <c r="D6" s="41"/>
      <c r="E6" s="40"/>
      <c r="F6" s="49"/>
      <c r="H6" s="108">
        <v>1</v>
      </c>
      <c r="I6" s="108">
        <f>COUNTIF($M$5:$M$20,$I$5&amp;H6)</f>
        <v>0</v>
      </c>
      <c r="J6" s="108">
        <f>COUNTIF($M$5:$M$20,$J$5&amp;H6)</f>
        <v>0</v>
      </c>
      <c r="K6" s="108">
        <f>COUNTIF($M$5:$M$20,$K$5&amp;H6)</f>
        <v>0</v>
      </c>
      <c r="M6" s="111" t="str">
        <f t="shared" ref="M6:M20" si="0">E6&amp;F6</f>
        <v/>
      </c>
      <c r="N6" s="111">
        <f t="shared" ref="N6:N20" si="1">B6</f>
        <v>0</v>
      </c>
      <c r="O6" s="111" t="str">
        <f t="shared" ref="O6:O20" si="2">IF(C6="","",C6)</f>
        <v/>
      </c>
      <c r="P6" s="111" t="str">
        <f t="shared" ref="P6:P20" si="3">D6&amp;"年"</f>
        <v>年</v>
      </c>
    </row>
    <row r="7" spans="1:20" s="17" customFormat="1" ht="24" customHeight="1">
      <c r="A7" s="28">
        <v>3</v>
      </c>
      <c r="B7" s="40"/>
      <c r="C7" s="73"/>
      <c r="D7" s="41"/>
      <c r="E7" s="40"/>
      <c r="F7" s="49"/>
      <c r="H7" s="108">
        <v>2</v>
      </c>
      <c r="I7" s="108">
        <f t="shared" ref="I7:I13" si="4">COUNTIF($M$5:$M$20,$I$5&amp;H7)</f>
        <v>0</v>
      </c>
      <c r="J7" s="108">
        <f t="shared" ref="J7:J13" si="5">COUNTIF($M$5:$M$20,$J$5&amp;H7)</f>
        <v>0</v>
      </c>
      <c r="K7" s="108">
        <f t="shared" ref="K7:K13" si="6">COUNTIF($M$5:$M$20,$K$5&amp;H7)</f>
        <v>0</v>
      </c>
      <c r="M7" s="111" t="str">
        <f t="shared" si="0"/>
        <v/>
      </c>
      <c r="N7" s="111">
        <f t="shared" si="1"/>
        <v>0</v>
      </c>
      <c r="O7" s="111" t="str">
        <f t="shared" si="2"/>
        <v/>
      </c>
      <c r="P7" s="111" t="str">
        <f t="shared" si="3"/>
        <v>年</v>
      </c>
    </row>
    <row r="8" spans="1:20" s="17" customFormat="1" ht="24" customHeight="1">
      <c r="A8" s="28">
        <v>4</v>
      </c>
      <c r="B8" s="40"/>
      <c r="C8" s="73"/>
      <c r="D8" s="41"/>
      <c r="E8" s="40"/>
      <c r="F8" s="49"/>
      <c r="H8" s="108">
        <v>3</v>
      </c>
      <c r="I8" s="108">
        <f t="shared" si="4"/>
        <v>0</v>
      </c>
      <c r="J8" s="108">
        <f t="shared" si="5"/>
        <v>0</v>
      </c>
      <c r="K8" s="108">
        <f t="shared" si="6"/>
        <v>0</v>
      </c>
      <c r="M8" s="111" t="str">
        <f t="shared" si="0"/>
        <v/>
      </c>
      <c r="N8" s="111">
        <f t="shared" si="1"/>
        <v>0</v>
      </c>
      <c r="O8" s="111" t="str">
        <f t="shared" si="2"/>
        <v/>
      </c>
      <c r="P8" s="111" t="str">
        <f t="shared" si="3"/>
        <v>年</v>
      </c>
    </row>
    <row r="9" spans="1:20" s="17" customFormat="1" ht="24" customHeight="1">
      <c r="A9" s="28">
        <v>5</v>
      </c>
      <c r="B9" s="40"/>
      <c r="C9" s="73"/>
      <c r="D9" s="41"/>
      <c r="E9" s="40"/>
      <c r="F9" s="49"/>
      <c r="H9" s="108">
        <v>4</v>
      </c>
      <c r="I9" s="108">
        <f t="shared" si="4"/>
        <v>0</v>
      </c>
      <c r="J9" s="108">
        <f t="shared" si="5"/>
        <v>0</v>
      </c>
      <c r="K9" s="108">
        <f t="shared" si="6"/>
        <v>0</v>
      </c>
      <c r="M9" s="111" t="str">
        <f t="shared" si="0"/>
        <v/>
      </c>
      <c r="N9" s="111">
        <f t="shared" si="1"/>
        <v>0</v>
      </c>
      <c r="O9" s="111" t="str">
        <f t="shared" si="2"/>
        <v/>
      </c>
      <c r="P9" s="111" t="str">
        <f t="shared" si="3"/>
        <v>年</v>
      </c>
    </row>
    <row r="10" spans="1:20" s="17" customFormat="1" ht="24" customHeight="1">
      <c r="A10" s="28">
        <v>6</v>
      </c>
      <c r="B10" s="40"/>
      <c r="C10" s="73"/>
      <c r="D10" s="41"/>
      <c r="E10" s="40"/>
      <c r="F10" s="49"/>
      <c r="H10" s="108">
        <v>5</v>
      </c>
      <c r="I10" s="108">
        <f t="shared" si="4"/>
        <v>0</v>
      </c>
      <c r="J10" s="108">
        <f t="shared" si="5"/>
        <v>0</v>
      </c>
      <c r="K10" s="108">
        <f t="shared" si="6"/>
        <v>0</v>
      </c>
      <c r="M10" s="111" t="str">
        <f t="shared" si="0"/>
        <v/>
      </c>
      <c r="N10" s="111">
        <f t="shared" si="1"/>
        <v>0</v>
      </c>
      <c r="O10" s="111" t="str">
        <f t="shared" si="2"/>
        <v/>
      </c>
      <c r="P10" s="111" t="str">
        <f t="shared" si="3"/>
        <v>年</v>
      </c>
    </row>
    <row r="11" spans="1:20" s="17" customFormat="1" ht="24" customHeight="1">
      <c r="A11" s="28">
        <v>7</v>
      </c>
      <c r="B11" s="40"/>
      <c r="C11" s="73"/>
      <c r="D11" s="41"/>
      <c r="E11" s="40"/>
      <c r="F11" s="49"/>
      <c r="H11" s="108">
        <v>6</v>
      </c>
      <c r="I11" s="108">
        <f t="shared" si="4"/>
        <v>0</v>
      </c>
      <c r="J11" s="108">
        <f t="shared" si="5"/>
        <v>0</v>
      </c>
      <c r="K11" s="108">
        <f t="shared" si="6"/>
        <v>0</v>
      </c>
      <c r="M11" s="111" t="str">
        <f t="shared" si="0"/>
        <v/>
      </c>
      <c r="N11" s="111">
        <f t="shared" si="1"/>
        <v>0</v>
      </c>
      <c r="O11" s="111" t="str">
        <f t="shared" si="2"/>
        <v/>
      </c>
      <c r="P11" s="111" t="str">
        <f t="shared" si="3"/>
        <v>年</v>
      </c>
    </row>
    <row r="12" spans="1:20" s="17" customFormat="1" ht="24" customHeight="1">
      <c r="A12" s="28">
        <v>8</v>
      </c>
      <c r="B12" s="40"/>
      <c r="C12" s="73"/>
      <c r="D12" s="41"/>
      <c r="E12" s="40"/>
      <c r="F12" s="49"/>
      <c r="H12" s="108">
        <v>7</v>
      </c>
      <c r="I12" s="108">
        <f t="shared" si="4"/>
        <v>0</v>
      </c>
      <c r="J12" s="108">
        <f t="shared" si="5"/>
        <v>0</v>
      </c>
      <c r="K12" s="108">
        <f t="shared" si="6"/>
        <v>0</v>
      </c>
      <c r="M12" s="111" t="str">
        <f t="shared" si="0"/>
        <v/>
      </c>
      <c r="N12" s="111">
        <f t="shared" si="1"/>
        <v>0</v>
      </c>
      <c r="O12" s="111" t="str">
        <f t="shared" si="2"/>
        <v/>
      </c>
      <c r="P12" s="111" t="str">
        <f t="shared" si="3"/>
        <v>年</v>
      </c>
    </row>
    <row r="13" spans="1:20" s="17" customFormat="1" ht="24" customHeight="1">
      <c r="A13" s="28">
        <v>9</v>
      </c>
      <c r="B13" s="40"/>
      <c r="C13" s="73"/>
      <c r="D13" s="41"/>
      <c r="E13" s="40"/>
      <c r="F13" s="49"/>
      <c r="H13" s="108">
        <v>8</v>
      </c>
      <c r="I13" s="108">
        <f t="shared" si="4"/>
        <v>0</v>
      </c>
      <c r="J13" s="108">
        <f t="shared" si="5"/>
        <v>0</v>
      </c>
      <c r="K13" s="108">
        <f t="shared" si="6"/>
        <v>0</v>
      </c>
      <c r="M13" s="111" t="str">
        <f t="shared" si="0"/>
        <v/>
      </c>
      <c r="N13" s="111">
        <f t="shared" si="1"/>
        <v>0</v>
      </c>
      <c r="O13" s="111" t="str">
        <f t="shared" si="2"/>
        <v/>
      </c>
      <c r="P13" s="111" t="str">
        <f t="shared" si="3"/>
        <v>年</v>
      </c>
    </row>
    <row r="14" spans="1:20" s="17" customFormat="1" ht="24" customHeight="1">
      <c r="A14" s="28">
        <v>10</v>
      </c>
      <c r="B14" s="40"/>
      <c r="C14" s="73"/>
      <c r="D14" s="41"/>
      <c r="E14" s="40"/>
      <c r="F14" s="49"/>
      <c r="M14" s="111" t="str">
        <f t="shared" si="0"/>
        <v/>
      </c>
      <c r="N14" s="111">
        <f t="shared" si="1"/>
        <v>0</v>
      </c>
      <c r="O14" s="111" t="str">
        <f t="shared" si="2"/>
        <v/>
      </c>
      <c r="P14" s="111" t="str">
        <f t="shared" si="3"/>
        <v>年</v>
      </c>
    </row>
    <row r="15" spans="1:20" s="17" customFormat="1" ht="24" customHeight="1">
      <c r="A15" s="28">
        <v>11</v>
      </c>
      <c r="B15" s="40"/>
      <c r="C15" s="73"/>
      <c r="D15" s="41"/>
      <c r="E15" s="40"/>
      <c r="F15" s="49"/>
      <c r="M15" s="111" t="str">
        <f t="shared" si="0"/>
        <v/>
      </c>
      <c r="N15" s="111">
        <f t="shared" si="1"/>
        <v>0</v>
      </c>
      <c r="O15" s="111" t="str">
        <f t="shared" si="2"/>
        <v/>
      </c>
      <c r="P15" s="111" t="str">
        <f t="shared" si="3"/>
        <v>年</v>
      </c>
    </row>
    <row r="16" spans="1:20" s="17" customFormat="1" ht="24" customHeight="1">
      <c r="A16" s="28">
        <v>12</v>
      </c>
      <c r="B16" s="40"/>
      <c r="C16" s="73"/>
      <c r="D16" s="41"/>
      <c r="E16" s="40"/>
      <c r="F16" s="49"/>
      <c r="M16" s="111" t="str">
        <f t="shared" si="0"/>
        <v/>
      </c>
      <c r="N16" s="111">
        <f t="shared" si="1"/>
        <v>0</v>
      </c>
      <c r="O16" s="111" t="str">
        <f t="shared" si="2"/>
        <v/>
      </c>
      <c r="P16" s="111" t="str">
        <f t="shared" si="3"/>
        <v>年</v>
      </c>
    </row>
    <row r="17" spans="1:18" s="17" customFormat="1" ht="24" customHeight="1">
      <c r="A17" s="28">
        <v>13</v>
      </c>
      <c r="B17" s="40"/>
      <c r="C17" s="73"/>
      <c r="D17" s="41"/>
      <c r="E17" s="40"/>
      <c r="F17" s="49"/>
      <c r="M17" s="111" t="str">
        <f t="shared" si="0"/>
        <v/>
      </c>
      <c r="N17" s="111">
        <f t="shared" si="1"/>
        <v>0</v>
      </c>
      <c r="O17" s="111" t="str">
        <f t="shared" si="2"/>
        <v/>
      </c>
      <c r="P17" s="111" t="str">
        <f t="shared" si="3"/>
        <v>年</v>
      </c>
    </row>
    <row r="18" spans="1:18" s="17" customFormat="1" ht="24" customHeight="1">
      <c r="A18" s="28">
        <v>14</v>
      </c>
      <c r="B18" s="40"/>
      <c r="C18" s="73"/>
      <c r="D18" s="41"/>
      <c r="E18" s="40"/>
      <c r="F18" s="49"/>
      <c r="M18" s="111" t="str">
        <f t="shared" si="0"/>
        <v/>
      </c>
      <c r="N18" s="111">
        <f t="shared" si="1"/>
        <v>0</v>
      </c>
      <c r="O18" s="111" t="str">
        <f t="shared" si="2"/>
        <v/>
      </c>
      <c r="P18" s="111" t="str">
        <f t="shared" si="3"/>
        <v>年</v>
      </c>
    </row>
    <row r="19" spans="1:18" s="17" customFormat="1" ht="24" customHeight="1">
      <c r="A19" s="28">
        <v>15</v>
      </c>
      <c r="B19" s="40"/>
      <c r="C19" s="73"/>
      <c r="D19" s="41"/>
      <c r="E19" s="40"/>
      <c r="F19" s="49"/>
      <c r="M19" s="111" t="str">
        <f t="shared" si="0"/>
        <v/>
      </c>
      <c r="N19" s="111">
        <f t="shared" si="1"/>
        <v>0</v>
      </c>
      <c r="O19" s="111" t="str">
        <f t="shared" si="2"/>
        <v/>
      </c>
      <c r="P19" s="111" t="str">
        <f t="shared" si="3"/>
        <v>年</v>
      </c>
    </row>
    <row r="20" spans="1:18" s="17" customFormat="1" ht="24" customHeight="1" thickBot="1">
      <c r="A20" s="29">
        <v>16</v>
      </c>
      <c r="B20" s="42"/>
      <c r="C20" s="74"/>
      <c r="D20" s="43"/>
      <c r="E20" s="42"/>
      <c r="F20" s="50"/>
      <c r="M20" s="111" t="str">
        <f t="shared" si="0"/>
        <v/>
      </c>
      <c r="N20" s="111">
        <f t="shared" si="1"/>
        <v>0</v>
      </c>
      <c r="O20" s="111" t="str">
        <f t="shared" si="2"/>
        <v/>
      </c>
      <c r="P20" s="111" t="str">
        <f t="shared" si="3"/>
        <v>年</v>
      </c>
    </row>
    <row r="21" spans="1:18">
      <c r="B21" s="24"/>
      <c r="C21" s="24"/>
      <c r="R21" s="20"/>
    </row>
    <row r="22" spans="1:18">
      <c r="R22" s="20"/>
    </row>
    <row r="23" spans="1:18">
      <c r="R23" s="20"/>
    </row>
    <row r="24" spans="1:18">
      <c r="R24" s="20"/>
    </row>
    <row r="25" spans="1:18">
      <c r="D25" s="15"/>
    </row>
    <row r="27" spans="1:18">
      <c r="D27" s="15"/>
    </row>
    <row r="28" spans="1:18">
      <c r="D28" s="15"/>
    </row>
    <row r="29" spans="1:18">
      <c r="D29" s="15"/>
    </row>
    <row r="30" spans="1:18">
      <c r="D30" s="15"/>
    </row>
    <row r="31" spans="1:18">
      <c r="D31" s="15"/>
    </row>
    <row r="32" spans="1:18">
      <c r="D32" s="15"/>
    </row>
    <row r="33" spans="1:18">
      <c r="D33" s="15"/>
    </row>
    <row r="34" spans="1:18">
      <c r="D34" s="15"/>
    </row>
    <row r="35" spans="1:18">
      <c r="D35" s="15"/>
    </row>
    <row r="36" spans="1:18">
      <c r="D36" s="15"/>
    </row>
    <row r="37" spans="1:18" s="16" customFormat="1">
      <c r="A37" s="15"/>
      <c r="B37" s="15"/>
      <c r="C37" s="15"/>
      <c r="D37" s="15"/>
      <c r="M37" s="15"/>
      <c r="N37" s="15"/>
      <c r="O37" s="15"/>
      <c r="P37" s="15"/>
      <c r="Q37" s="15"/>
      <c r="R37" s="15"/>
    </row>
  </sheetData>
  <sheetProtection password="CC4D" sheet="1"/>
  <mergeCells count="3">
    <mergeCell ref="A1:F1"/>
    <mergeCell ref="H4:K4"/>
    <mergeCell ref="A3:F3"/>
  </mergeCells>
  <phoneticPr fontId="3"/>
  <dataValidations count="3">
    <dataValidation type="list" allowBlank="1" showInputMessage="1" showErrorMessage="1" sqref="D5:D20">
      <formula1>"　,1,2,3"</formula1>
    </dataValidation>
    <dataValidation type="list" allowBlank="1" showInputMessage="1" showErrorMessage="1" sqref="F5:F20">
      <formula1>"　,1,2,3,4,5,6,7,8"</formula1>
    </dataValidation>
    <dataValidation type="list" allowBlank="1" showInputMessage="1" showErrorMessage="1" sqref="E5:E20">
      <formula1>"　,女子の部,女子の部A,女子の部B"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53"/>
  <sheetViews>
    <sheetView zoomScaleNormal="100" zoomScaleSheetLayoutView="100" workbookViewId="0">
      <selection sqref="A1:L1"/>
    </sheetView>
  </sheetViews>
  <sheetFormatPr defaultColWidth="9" defaultRowHeight="13"/>
  <cols>
    <col min="1" max="2" width="5.6328125" style="15" customWidth="1"/>
    <col min="3" max="3" width="15.6328125" style="15" customWidth="1"/>
    <col min="4" max="4" width="0.90625" style="15" customWidth="1"/>
    <col min="5" max="5" width="18.6328125" style="15" customWidth="1"/>
    <col min="6" max="6" width="7.6328125" style="16" customWidth="1"/>
    <col min="7" max="8" width="5.6328125" style="16" customWidth="1"/>
    <col min="9" max="9" width="15.6328125" style="16" customWidth="1"/>
    <col min="10" max="10" width="0.90625" style="16" customWidth="1"/>
    <col min="11" max="11" width="18.6328125" style="16" customWidth="1"/>
    <col min="12" max="12" width="8.6328125" style="16" customWidth="1"/>
    <col min="13" max="13" width="17.6328125" style="16" customWidth="1"/>
    <col min="14" max="16384" width="9" style="15"/>
  </cols>
  <sheetData>
    <row r="1" spans="1:14" ht="25" customHeight="1">
      <c r="A1" s="218" t="str">
        <f ca="1">"令和"&amp;DBCS(YEAR(TODAY())-2018)&amp;"年度　"&amp;①ﾃﾞｰﾀ!D5&amp;"地区中学校総合体育大会駅伝競技　申込書"</f>
        <v>令和８年度　地区中学校総合体育大会駅伝競技　申込書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6"/>
    </row>
    <row r="2" spans="1:14" ht="12" customHeight="1">
      <c r="B2" s="46"/>
      <c r="C2" s="22"/>
      <c r="D2" s="22"/>
      <c r="E2" s="22"/>
      <c r="F2" s="22"/>
      <c r="G2" s="22"/>
      <c r="H2" s="22"/>
      <c r="I2" s="22"/>
      <c r="J2" s="22"/>
      <c r="K2" s="22"/>
      <c r="L2" s="22"/>
      <c r="M2" s="26"/>
    </row>
    <row r="3" spans="1:14" ht="25" customHeight="1">
      <c r="B3" s="237" t="s">
        <v>39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2"/>
    </row>
    <row r="4" spans="1:14" ht="12" customHeight="1" thickBot="1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22"/>
    </row>
    <row r="5" spans="1:14" ht="26.15" customHeight="1" thickBot="1">
      <c r="A5" s="208" t="s">
        <v>0</v>
      </c>
      <c r="B5" s="242"/>
      <c r="C5" s="243" t="str">
        <f>IF(①ﾃﾞｰﾀ!G6="","",①ﾃﾞｰﾀ!D6&amp;①ﾃﾞｰﾀ!F6&amp;①ﾃﾞｰﾀ!G6&amp;①ﾃﾞｰﾀ!J6)</f>
        <v/>
      </c>
      <c r="D5" s="244"/>
      <c r="E5" s="245"/>
      <c r="F5" s="246"/>
      <c r="G5" s="66"/>
      <c r="H5" s="62"/>
      <c r="I5" s="64"/>
      <c r="J5" s="64"/>
      <c r="K5" s="64"/>
      <c r="L5" s="65"/>
      <c r="M5" s="15"/>
    </row>
    <row r="6" spans="1:14" ht="26.15" customHeight="1" thickBot="1">
      <c r="B6" s="45"/>
      <c r="C6" s="45"/>
      <c r="D6" s="45"/>
      <c r="E6" s="66"/>
      <c r="F6" s="66"/>
      <c r="G6" s="66"/>
      <c r="H6" s="45"/>
      <c r="I6" s="64"/>
      <c r="J6" s="64"/>
      <c r="K6" s="64"/>
      <c r="L6" s="65"/>
      <c r="M6" s="15"/>
    </row>
    <row r="7" spans="1:14" s="17" customFormat="1" ht="26.15" customHeight="1">
      <c r="A7" s="248" t="s">
        <v>41</v>
      </c>
      <c r="B7" s="249"/>
      <c r="C7" s="63" t="s">
        <v>17</v>
      </c>
      <c r="D7" s="114"/>
      <c r="E7" s="200" t="str">
        <f>IF(①ﾃﾞｰﾀ!E9="","",①ﾃﾞｰﾀ!E9&amp;"("&amp;①ﾃﾞｰﾀ!E10&amp;")")</f>
        <v/>
      </c>
      <c r="F7" s="201"/>
      <c r="G7" s="248" t="s">
        <v>42</v>
      </c>
      <c r="H7" s="249"/>
      <c r="I7" s="63" t="s">
        <v>17</v>
      </c>
      <c r="J7" s="114"/>
      <c r="K7" s="200" t="str">
        <f>IF(①ﾃﾞｰﾀ!E15="","",①ﾃﾞｰﾀ!E15&amp;"("&amp;①ﾃﾞｰﾀ!E16&amp;")")</f>
        <v/>
      </c>
      <c r="L7" s="240"/>
    </row>
    <row r="8" spans="1:14" s="17" customFormat="1" ht="26.15" customHeight="1">
      <c r="A8" s="250"/>
      <c r="B8" s="251"/>
      <c r="C8" s="56" t="s">
        <v>18</v>
      </c>
      <c r="D8" s="115"/>
      <c r="E8" s="202" t="str">
        <f>IF(①ﾃﾞｰﾀ!E11="","",①ﾃﾞｰﾀ!E11&amp;"("&amp;①ﾃﾞｰﾀ!E12&amp;")")</f>
        <v/>
      </c>
      <c r="F8" s="203"/>
      <c r="G8" s="250"/>
      <c r="H8" s="251"/>
      <c r="I8" s="56" t="s">
        <v>18</v>
      </c>
      <c r="J8" s="115"/>
      <c r="K8" s="202" t="str">
        <f>IF(①ﾃﾞｰﾀ!E17="","",①ﾃﾞｰﾀ!E17&amp;"("&amp;①ﾃﾞｰﾀ!E18&amp;")")</f>
        <v/>
      </c>
      <c r="L8" s="241"/>
      <c r="N8" s="18"/>
    </row>
    <row r="9" spans="1:14" s="17" customFormat="1" ht="26.15" customHeight="1" thickBot="1">
      <c r="A9" s="252"/>
      <c r="B9" s="253"/>
      <c r="C9" s="55" t="s">
        <v>43</v>
      </c>
      <c r="D9" s="116"/>
      <c r="E9" s="206" t="str">
        <f>IF(①ﾃﾞｰﾀ!E13="","",①ﾃﾞｰﾀ!E13&amp;"("&amp;①ﾃﾞｰﾀ!E14&amp;")")</f>
        <v/>
      </c>
      <c r="F9" s="247"/>
      <c r="G9" s="252"/>
      <c r="H9" s="253"/>
      <c r="I9" s="55" t="s">
        <v>43</v>
      </c>
      <c r="J9" s="116"/>
      <c r="K9" s="206" t="str">
        <f>IF(①ﾃﾞｰﾀ!E19="","",①ﾃﾞｰﾀ!E19&amp;"("&amp;①ﾃﾞｰﾀ!E20&amp;")")</f>
        <v/>
      </c>
      <c r="L9" s="207"/>
      <c r="N9" s="18"/>
    </row>
    <row r="10" spans="1:14" s="17" customFormat="1" ht="26.15" customHeight="1" thickBot="1">
      <c r="B10" s="57"/>
      <c r="C10" s="45"/>
      <c r="D10" s="45"/>
      <c r="E10" s="66"/>
      <c r="F10" s="54"/>
      <c r="G10" s="54"/>
      <c r="H10" s="54" ph="1"/>
      <c r="I10" s="54"/>
      <c r="J10" s="54"/>
      <c r="K10" s="54"/>
      <c r="L10" s="64"/>
      <c r="N10" s="18"/>
    </row>
    <row r="11" spans="1:14" s="17" customFormat="1" ht="26.15" customHeight="1" thickBot="1">
      <c r="A11" s="208" t="s">
        <v>41</v>
      </c>
      <c r="B11" s="209"/>
      <c r="C11" s="209"/>
      <c r="D11" s="209"/>
      <c r="E11" s="209"/>
      <c r="F11" s="209"/>
      <c r="G11" s="210" t="s">
        <v>42</v>
      </c>
      <c r="H11" s="209"/>
      <c r="I11" s="209"/>
      <c r="J11" s="209"/>
      <c r="K11" s="209"/>
      <c r="L11" s="211"/>
      <c r="N11" s="18"/>
    </row>
    <row r="12" spans="1:14" s="17" customFormat="1" ht="26.15" customHeight="1">
      <c r="A12" s="212" t="s">
        <v>52</v>
      </c>
      <c r="B12" s="212" t="s">
        <v>51</v>
      </c>
      <c r="C12" s="238" t="s">
        <v>56</v>
      </c>
      <c r="D12" s="214" t="s">
        <v>55</v>
      </c>
      <c r="E12" s="215"/>
      <c r="F12" s="204" t="s">
        <v>16</v>
      </c>
      <c r="G12" s="259" t="s">
        <v>52</v>
      </c>
      <c r="H12" s="231" t="s">
        <v>51</v>
      </c>
      <c r="I12" s="233" t="s">
        <v>56</v>
      </c>
      <c r="J12" s="214" t="s">
        <v>55</v>
      </c>
      <c r="K12" s="215"/>
      <c r="L12" s="235" t="s">
        <v>16</v>
      </c>
    </row>
    <row r="13" spans="1:14" s="17" customFormat="1" ht="26.15" customHeight="1" thickBot="1">
      <c r="A13" s="213"/>
      <c r="B13" s="213"/>
      <c r="C13" s="239"/>
      <c r="D13" s="216"/>
      <c r="E13" s="217"/>
      <c r="F13" s="205"/>
      <c r="G13" s="260"/>
      <c r="H13" s="232"/>
      <c r="I13" s="234"/>
      <c r="J13" s="216"/>
      <c r="K13" s="217"/>
      <c r="L13" s="236"/>
    </row>
    <row r="14" spans="1:14" s="17" customFormat="1" ht="26.15" customHeight="1" thickTop="1">
      <c r="A14" s="254" t="s">
        <v>53</v>
      </c>
      <c r="B14" s="90">
        <v>1</v>
      </c>
      <c r="C14" s="77" t="str">
        <f>IF(プログラム!B6&lt;&gt;"",プログラム!B6,IF(プログラム!E6&lt;&gt;"",プログラム!E6,""))</f>
        <v/>
      </c>
      <c r="D14" s="227" t="str">
        <f>IF(プログラム!K6&lt;&gt;"",プログラム!K6,IF(プログラム!L6&lt;&gt;"",プログラム!L6,""))</f>
        <v/>
      </c>
      <c r="E14" s="228"/>
      <c r="F14" s="91" t="str">
        <f>IF(プログラム!C6&lt;&gt;"",プログラム!C6,IF(プログラム!F6&lt;&gt;"",プログラム!F6,""))</f>
        <v/>
      </c>
      <c r="G14" s="261" t="s">
        <v>53</v>
      </c>
      <c r="H14" s="78">
        <v>1</v>
      </c>
      <c r="I14" s="79" t="str">
        <f>IF(プログラム!B22&lt;&gt;"",プログラム!B22,IF(プログラム!E22&lt;&gt;"",プログラム!E22,""))</f>
        <v/>
      </c>
      <c r="J14" s="227" t="str">
        <f>IF(プログラム!K22&lt;&gt;"",プログラム!K22,IF(プログラム!L22&lt;&gt;"",プログラム!L22,""))</f>
        <v/>
      </c>
      <c r="K14" s="228"/>
      <c r="L14" s="83" t="str">
        <f>IF(プログラム!C22&lt;&gt;"",プログラム!C22,IF(プログラム!F22&lt;&gt;"",プログラム!F22,""))</f>
        <v/>
      </c>
    </row>
    <row r="15" spans="1:14" s="17" customFormat="1" ht="26.15" customHeight="1">
      <c r="A15" s="255"/>
      <c r="B15" s="28">
        <v>2</v>
      </c>
      <c r="C15" s="75" t="str">
        <f>IF(プログラム!B7&lt;&gt;"",プログラム!B7,IF(プログラム!E7&lt;&gt;"",プログラム!E7,""))</f>
        <v/>
      </c>
      <c r="D15" s="229" t="str">
        <f>IF(プログラム!K7&lt;&gt;"",プログラム!K7,IF(プログラム!L7&lt;&gt;"",プログラム!L7,""))</f>
        <v/>
      </c>
      <c r="E15" s="230"/>
      <c r="F15" s="92" t="str">
        <f>IF(プログラム!C7&lt;&gt;"",プログラム!C7,IF(プログラム!F7&lt;&gt;"",プログラム!F7,""))</f>
        <v/>
      </c>
      <c r="G15" s="262"/>
      <c r="H15" s="80">
        <v>2</v>
      </c>
      <c r="I15" s="76" t="str">
        <f>IF(プログラム!B23&lt;&gt;"",プログラム!B23,IF(プログラム!E23&lt;&gt;"",プログラム!E23,""))</f>
        <v/>
      </c>
      <c r="J15" s="229" t="str">
        <f>IF(プログラム!K23&lt;&gt;"",プログラム!K23,IF(プログラム!L23&lt;&gt;"",プログラム!L23,""))</f>
        <v/>
      </c>
      <c r="K15" s="230"/>
      <c r="L15" s="84" t="str">
        <f>IF(プログラム!C23&lt;&gt;"",プログラム!C23,IF(プログラム!F23&lt;&gt;"",プログラム!F23,""))</f>
        <v/>
      </c>
    </row>
    <row r="16" spans="1:14" s="17" customFormat="1" ht="26.15" customHeight="1">
      <c r="A16" s="255"/>
      <c r="B16" s="28">
        <v>3</v>
      </c>
      <c r="C16" s="75" t="str">
        <f>IF(プログラム!B8&lt;&gt;"",プログラム!B8,IF(プログラム!E8&lt;&gt;"",プログラム!E8,""))</f>
        <v/>
      </c>
      <c r="D16" s="229" t="str">
        <f>IF(プログラム!K8&lt;&gt;"",プログラム!K8,IF(プログラム!L8&lt;&gt;"",プログラム!L8,""))</f>
        <v/>
      </c>
      <c r="E16" s="230"/>
      <c r="F16" s="92" t="str">
        <f>IF(プログラム!C8&lt;&gt;"",プログラム!C8,IF(プログラム!F8&lt;&gt;"",プログラム!F8,""))</f>
        <v/>
      </c>
      <c r="G16" s="262"/>
      <c r="H16" s="80">
        <v>3</v>
      </c>
      <c r="I16" s="76" t="str">
        <f>IF(プログラム!B24&lt;&gt;"",プログラム!B24,IF(プログラム!E24&lt;&gt;"",プログラム!E24,""))</f>
        <v/>
      </c>
      <c r="J16" s="229" t="str">
        <f>IF(プログラム!K24&lt;&gt;"",プログラム!K24,IF(プログラム!L24&lt;&gt;"",プログラム!L24,""))</f>
        <v/>
      </c>
      <c r="K16" s="230"/>
      <c r="L16" s="84" t="str">
        <f>IF(プログラム!C24&lt;&gt;"",プログラム!C24,IF(プログラム!F24&lt;&gt;"",プログラム!F24,""))</f>
        <v/>
      </c>
    </row>
    <row r="17" spans="1:12" s="17" customFormat="1" ht="26.15" customHeight="1">
      <c r="A17" s="255"/>
      <c r="B17" s="28">
        <v>4</v>
      </c>
      <c r="C17" s="75" t="str">
        <f>IF(プログラム!B9&lt;&gt;"",プログラム!B9,IF(プログラム!E9&lt;&gt;"",プログラム!E9,""))</f>
        <v/>
      </c>
      <c r="D17" s="229" t="str">
        <f>IF(プログラム!K9&lt;&gt;"",プログラム!K9,IF(プログラム!L9&lt;&gt;"",プログラム!L9,""))</f>
        <v/>
      </c>
      <c r="E17" s="230"/>
      <c r="F17" s="92" t="str">
        <f>IF(プログラム!C9&lt;&gt;"",プログラム!C9,IF(プログラム!F9&lt;&gt;"",プログラム!F9,""))</f>
        <v/>
      </c>
      <c r="G17" s="262"/>
      <c r="H17" s="80">
        <v>4</v>
      </c>
      <c r="I17" s="76" t="str">
        <f>IF(プログラム!B25&lt;&gt;"",プログラム!B25,IF(プログラム!E25&lt;&gt;"",プログラム!E25,""))</f>
        <v/>
      </c>
      <c r="J17" s="229" t="str">
        <f>IF(プログラム!K25&lt;&gt;"",プログラム!K25,IF(プログラム!L25&lt;&gt;"",プログラム!L25,""))</f>
        <v/>
      </c>
      <c r="K17" s="230"/>
      <c r="L17" s="84" t="str">
        <f>IF(プログラム!C25&lt;&gt;"",プログラム!C25,IF(プログラム!F25&lt;&gt;"",プログラム!F25,""))</f>
        <v/>
      </c>
    </row>
    <row r="18" spans="1:12" s="17" customFormat="1" ht="26.15" customHeight="1">
      <c r="A18" s="255"/>
      <c r="B18" s="28">
        <v>5</v>
      </c>
      <c r="C18" s="75" t="str">
        <f>IF(プログラム!B10&lt;&gt;"",プログラム!B10,IF(プログラム!E10&lt;&gt;"",プログラム!E10,""))</f>
        <v/>
      </c>
      <c r="D18" s="229" t="str">
        <f>IF(プログラム!K10&lt;&gt;"",プログラム!K10,IF(プログラム!L10&lt;&gt;"",プログラム!L10,""))</f>
        <v/>
      </c>
      <c r="E18" s="230"/>
      <c r="F18" s="92" t="str">
        <f>IF(プログラム!C10&lt;&gt;"",プログラム!C10,IF(プログラム!F10&lt;&gt;"",プログラム!F10,""))</f>
        <v/>
      </c>
      <c r="G18" s="262"/>
      <c r="H18" s="80">
        <v>5</v>
      </c>
      <c r="I18" s="76" t="str">
        <f>IF(プログラム!B26&lt;&gt;"",プログラム!B26,IF(プログラム!E26&lt;&gt;"",プログラム!E26,""))</f>
        <v/>
      </c>
      <c r="J18" s="229" t="str">
        <f>IF(プログラム!K26&lt;&gt;"",プログラム!K26,IF(プログラム!L26&lt;&gt;"",プログラム!L26,""))</f>
        <v/>
      </c>
      <c r="K18" s="230"/>
      <c r="L18" s="84" t="str">
        <f>IF(プログラム!C26&lt;&gt;"",プログラム!C26,IF(プログラム!F26&lt;&gt;"",プログラム!F26,""))</f>
        <v/>
      </c>
    </row>
    <row r="19" spans="1:12" s="17" customFormat="1" ht="26.15" customHeight="1">
      <c r="A19" s="255"/>
      <c r="B19" s="28">
        <v>6</v>
      </c>
      <c r="C19" s="75" t="str">
        <f>IF(プログラム!B11&lt;&gt;"",プログラム!B11,IF(プログラム!E11&lt;&gt;"",プログラム!E11,""))</f>
        <v/>
      </c>
      <c r="D19" s="229" t="str">
        <f>IF(プログラム!K11&lt;&gt;"",プログラム!K11,IF(プログラム!L11&lt;&gt;"",プログラム!L11,""))</f>
        <v/>
      </c>
      <c r="E19" s="230"/>
      <c r="F19" s="92" t="str">
        <f>IF(プログラム!C11&lt;&gt;"",プログラム!C11,IF(プログラム!F11&lt;&gt;"",プログラム!F11,""))</f>
        <v/>
      </c>
      <c r="G19" s="262"/>
      <c r="H19" s="80">
        <v>6</v>
      </c>
      <c r="I19" s="76" t="str">
        <f>IF(プログラム!B27&lt;&gt;"",プログラム!B27,IF(プログラム!E27&lt;&gt;"",プログラム!E27,""))</f>
        <v/>
      </c>
      <c r="J19" s="229" t="str">
        <f>IF(プログラム!K27&lt;&gt;"",プログラム!K27,IF(プログラム!L27&lt;&gt;"",プログラム!L27,""))</f>
        <v/>
      </c>
      <c r="K19" s="230"/>
      <c r="L19" s="84" t="str">
        <f>IF(プログラム!C27&lt;&gt;"",プログラム!C27,IF(プログラム!F27&lt;&gt;"",プログラム!F27,""))</f>
        <v/>
      </c>
    </row>
    <row r="20" spans="1:12" s="17" customFormat="1" ht="26.15" customHeight="1">
      <c r="A20" s="255"/>
      <c r="B20" s="28">
        <v>7</v>
      </c>
      <c r="C20" s="75" t="str">
        <f>IF(プログラム!B12&lt;&gt;"",プログラム!B12,IF(プログラム!E12&lt;&gt;"",プログラム!E12,""))</f>
        <v/>
      </c>
      <c r="D20" s="229" t="str">
        <f>IF(プログラム!K12&lt;&gt;"",プログラム!K12,IF(プログラム!L12&lt;&gt;"",プログラム!L12,""))</f>
        <v/>
      </c>
      <c r="E20" s="230"/>
      <c r="F20" s="92" t="str">
        <f>IF(プログラム!C12&lt;&gt;"",プログラム!C12,IF(プログラム!F12&lt;&gt;"",プログラム!F12,""))</f>
        <v/>
      </c>
      <c r="G20" s="262"/>
      <c r="H20" s="80">
        <v>7</v>
      </c>
      <c r="I20" s="76" t="str">
        <f>IF(プログラム!B28&lt;&gt;"",プログラム!B28,IF(プログラム!E28&lt;&gt;"",プログラム!E28,""))</f>
        <v/>
      </c>
      <c r="J20" s="229" t="str">
        <f>IF(プログラム!K28&lt;&gt;"",プログラム!K28,IF(プログラム!L28&lt;&gt;"",プログラム!L28,""))</f>
        <v/>
      </c>
      <c r="K20" s="230"/>
      <c r="L20" s="84" t="str">
        <f>IF(プログラム!C28&lt;&gt;"",プログラム!C28,IF(プログラム!F28&lt;&gt;"",プログラム!F28,""))</f>
        <v/>
      </c>
    </row>
    <row r="21" spans="1:12" s="17" customFormat="1" ht="26.15" customHeight="1" thickBot="1">
      <c r="A21" s="255"/>
      <c r="B21" s="28">
        <v>8</v>
      </c>
      <c r="C21" s="75" t="str">
        <f>IF(プログラム!B13&lt;&gt;"",プログラム!B13,IF(プログラム!E13&lt;&gt;"",プログラム!E13,""))</f>
        <v/>
      </c>
      <c r="D21" s="229" t="str">
        <f>IF(プログラム!K13&lt;&gt;"",プログラム!K13,IF(プログラム!L13&lt;&gt;"",プログラム!L13,""))</f>
        <v/>
      </c>
      <c r="E21" s="230"/>
      <c r="F21" s="92" t="str">
        <f>IF(プログラム!C13&lt;&gt;"",プログラム!C13,IF(プログラム!F13&lt;&gt;"",プログラム!F13,""))</f>
        <v/>
      </c>
      <c r="G21" s="263"/>
      <c r="H21" s="96">
        <v>8</v>
      </c>
      <c r="I21" s="97" t="str">
        <f>IF(プログラム!B29&lt;&gt;"",プログラム!B29,IF(プログラム!E29&lt;&gt;"",プログラム!E29,""))</f>
        <v/>
      </c>
      <c r="J21" s="266" t="str">
        <f>IF(プログラム!K29&lt;&gt;"",プログラム!K29,IF(プログラム!L29&lt;&gt;"",プログラム!L29,""))</f>
        <v/>
      </c>
      <c r="K21" s="267"/>
      <c r="L21" s="98" t="str">
        <f>IF(プログラム!C29&lt;&gt;"",プログラム!C29,IF(プログラム!F29&lt;&gt;"",プログラム!F29,""))</f>
        <v/>
      </c>
    </row>
    <row r="22" spans="1:12" s="17" customFormat="1" ht="26.15" customHeight="1" thickTop="1">
      <c r="A22" s="255"/>
      <c r="B22" s="28">
        <v>9</v>
      </c>
      <c r="C22" s="75" t="str">
        <f>IF(プログラム!B14&lt;&gt;"",プログラム!B14,IF(プログラム!E14&lt;&gt;"",プログラム!E14,""))</f>
        <v/>
      </c>
      <c r="D22" s="229" t="str">
        <f>IF(プログラム!K14&lt;&gt;"",プログラム!K14,IF(プログラム!L14&lt;&gt;"",プログラム!L14,""))</f>
        <v/>
      </c>
      <c r="E22" s="230"/>
      <c r="F22" s="92" t="str">
        <f>IF(プログラム!C14&lt;&gt;"",プログラム!C14,IF(プログラム!F14&lt;&gt;"",プログラム!F14,""))</f>
        <v/>
      </c>
      <c r="G22" s="264" t="s">
        <v>54</v>
      </c>
      <c r="H22" s="58">
        <v>1</v>
      </c>
      <c r="I22" s="30" t="str">
        <f>IF(プログラム!H22&lt;&gt;"",プログラム!H22,"")</f>
        <v/>
      </c>
      <c r="J22" s="227" t="str">
        <f>IF(プログラム!M22&lt;&gt;"",プログラム!M22,"")</f>
        <v/>
      </c>
      <c r="K22" s="228"/>
      <c r="L22" s="95" t="str">
        <f>IF(プログラム!I22&lt;&gt;"",プログラム!I22,"")</f>
        <v/>
      </c>
    </row>
    <row r="23" spans="1:12" s="17" customFormat="1" ht="26.15" customHeight="1" thickBot="1">
      <c r="A23" s="256"/>
      <c r="B23" s="59">
        <v>10</v>
      </c>
      <c r="C23" s="93" t="str">
        <f>IF(プログラム!B15&lt;&gt;"",プログラム!B15,IF(プログラム!E15&lt;&gt;"",プログラム!E15,""))</f>
        <v/>
      </c>
      <c r="D23" s="266" t="str">
        <f>IF(プログラム!K15&lt;&gt;"",プログラム!K15,IF(プログラム!L15&lt;&gt;"",プログラム!L15,""))</f>
        <v/>
      </c>
      <c r="E23" s="267"/>
      <c r="F23" s="94" t="str">
        <f>IF(プログラム!C15&lt;&gt;"",プログラム!C15,IF(プログラム!F15&lt;&gt;"",プログラム!F15,""))</f>
        <v/>
      </c>
      <c r="G23" s="262"/>
      <c r="H23" s="80">
        <v>2</v>
      </c>
      <c r="I23" s="76" t="str">
        <f>IF(プログラム!H23&lt;&gt;"",プログラム!H23,"")</f>
        <v/>
      </c>
      <c r="J23" s="229" t="str">
        <f>IF(プログラム!M23&lt;&gt;"",プログラム!M23,"")</f>
        <v/>
      </c>
      <c r="K23" s="230"/>
      <c r="L23" s="84" t="str">
        <f>IF(プログラム!I23&lt;&gt;"",プログラム!I23,"")</f>
        <v/>
      </c>
    </row>
    <row r="24" spans="1:12" s="17" customFormat="1" ht="26.15" customHeight="1" thickTop="1">
      <c r="A24" s="257" t="s">
        <v>54</v>
      </c>
      <c r="B24" s="34">
        <v>1</v>
      </c>
      <c r="C24" s="60" t="str">
        <f>IF(プログラム!H6&lt;&gt;"",プログラム!H6,"")</f>
        <v/>
      </c>
      <c r="D24" s="227" t="str">
        <f>IF(プログラム!M6&lt;&gt;"",プログラム!M6,"")</f>
        <v/>
      </c>
      <c r="E24" s="228"/>
      <c r="F24" s="44" t="str">
        <f>IF(プログラム!I6&lt;&gt;"",プログラム!I6,"")</f>
        <v/>
      </c>
      <c r="G24" s="262"/>
      <c r="H24" s="80">
        <v>3</v>
      </c>
      <c r="I24" s="76" t="str">
        <f>IF(プログラム!H24&lt;&gt;"",プログラム!H24,"")</f>
        <v/>
      </c>
      <c r="J24" s="229" t="str">
        <f>IF(プログラム!M24&lt;&gt;"",プログラム!M24,"")</f>
        <v/>
      </c>
      <c r="K24" s="230"/>
      <c r="L24" s="84" t="str">
        <f>IF(プログラム!I24&lt;&gt;"",プログラム!I24,"")</f>
        <v/>
      </c>
    </row>
    <row r="25" spans="1:12" s="17" customFormat="1" ht="26.15" customHeight="1">
      <c r="A25" s="255"/>
      <c r="B25" s="28">
        <v>2</v>
      </c>
      <c r="C25" s="75" t="str">
        <f>IF(プログラム!H7&lt;&gt;"",プログラム!H7,"")</f>
        <v/>
      </c>
      <c r="D25" s="229" t="str">
        <f>IF(プログラム!M7&lt;&gt;"",プログラム!M7,"")</f>
        <v/>
      </c>
      <c r="E25" s="230"/>
      <c r="F25" s="68" t="str">
        <f>IF(プログラム!I7&lt;&gt;"",プログラム!I7,"")</f>
        <v/>
      </c>
      <c r="G25" s="262"/>
      <c r="H25" s="80">
        <v>4</v>
      </c>
      <c r="I25" s="76" t="str">
        <f>IF(プログラム!H25&lt;&gt;"",プログラム!H25,"")</f>
        <v/>
      </c>
      <c r="J25" s="229" t="str">
        <f>IF(プログラム!M25&lt;&gt;"",プログラム!M25,"")</f>
        <v/>
      </c>
      <c r="K25" s="230"/>
      <c r="L25" s="84" t="str">
        <f>IF(プログラム!I25&lt;&gt;"",プログラム!I25,"")</f>
        <v/>
      </c>
    </row>
    <row r="26" spans="1:12" s="17" customFormat="1" ht="26.15" customHeight="1">
      <c r="A26" s="255"/>
      <c r="B26" s="28">
        <v>3</v>
      </c>
      <c r="C26" s="75" t="str">
        <f>IF(プログラム!H8&lt;&gt;"",プログラム!H8,"")</f>
        <v/>
      </c>
      <c r="D26" s="229" t="str">
        <f>IF(プログラム!M8&lt;&gt;"",プログラム!M8,"")</f>
        <v/>
      </c>
      <c r="E26" s="230"/>
      <c r="F26" s="68" t="str">
        <f>IF(プログラム!I8&lt;&gt;"",プログラム!I8,"")</f>
        <v/>
      </c>
      <c r="G26" s="262"/>
      <c r="H26" s="80">
        <v>5</v>
      </c>
      <c r="I26" s="76" t="str">
        <f>IF(プログラム!H26&lt;&gt;"",プログラム!H26,"")</f>
        <v/>
      </c>
      <c r="J26" s="229" t="str">
        <f>IF(プログラム!M26&lt;&gt;"",プログラム!M26,"")</f>
        <v/>
      </c>
      <c r="K26" s="230"/>
      <c r="L26" s="84" t="str">
        <f>IF(プログラム!I26&lt;&gt;"",プログラム!I26,"")</f>
        <v/>
      </c>
    </row>
    <row r="27" spans="1:12" s="17" customFormat="1" ht="26.15" customHeight="1">
      <c r="A27" s="255"/>
      <c r="B27" s="28">
        <v>4</v>
      </c>
      <c r="C27" s="75" t="str">
        <f>IF(プログラム!H9&lt;&gt;"",プログラム!H9,"")</f>
        <v/>
      </c>
      <c r="D27" s="229" t="str">
        <f>IF(プログラム!M9&lt;&gt;"",プログラム!M9,"")</f>
        <v/>
      </c>
      <c r="E27" s="230"/>
      <c r="F27" s="68" t="str">
        <f>IF(プログラム!I9&lt;&gt;"",プログラム!I9,"")</f>
        <v/>
      </c>
      <c r="G27" s="262"/>
      <c r="H27" s="80">
        <v>6</v>
      </c>
      <c r="I27" s="76" t="str">
        <f>IF(プログラム!H27&lt;&gt;"",プログラム!H27,"")</f>
        <v/>
      </c>
      <c r="J27" s="229" t="str">
        <f>IF(プログラム!M27&lt;&gt;"",プログラム!M27,"")</f>
        <v/>
      </c>
      <c r="K27" s="230"/>
      <c r="L27" s="84" t="str">
        <f>IF(プログラム!I27&lt;&gt;"",プログラム!I27,"")</f>
        <v/>
      </c>
    </row>
    <row r="28" spans="1:12" s="17" customFormat="1" ht="26.15" customHeight="1">
      <c r="A28" s="255"/>
      <c r="B28" s="28">
        <v>5</v>
      </c>
      <c r="C28" s="75" t="str">
        <f>IF(プログラム!H10&lt;&gt;"",プログラム!H10,"")</f>
        <v/>
      </c>
      <c r="D28" s="229" t="str">
        <f>IF(プログラム!M10&lt;&gt;"",プログラム!M10,"")</f>
        <v/>
      </c>
      <c r="E28" s="230"/>
      <c r="F28" s="68" t="str">
        <f>IF(プログラム!I10&lt;&gt;"",プログラム!I10,"")</f>
        <v/>
      </c>
      <c r="G28" s="262"/>
      <c r="H28" s="80">
        <v>7</v>
      </c>
      <c r="I28" s="76" t="str">
        <f>IF(プログラム!H28&lt;&gt;"",プログラム!H28,"")</f>
        <v/>
      </c>
      <c r="J28" s="229" t="str">
        <f>IF(プログラム!M28&lt;&gt;"",プログラム!M28,"")</f>
        <v/>
      </c>
      <c r="K28" s="230"/>
      <c r="L28" s="84" t="str">
        <f>IF(プログラム!I28&lt;&gt;"",プログラム!I28,"")</f>
        <v/>
      </c>
    </row>
    <row r="29" spans="1:12" s="17" customFormat="1" ht="26.15" customHeight="1" thickBot="1">
      <c r="A29" s="255"/>
      <c r="B29" s="28">
        <v>6</v>
      </c>
      <c r="C29" s="75" t="str">
        <f>IF(プログラム!H11&lt;&gt;"",プログラム!H11,"")</f>
        <v/>
      </c>
      <c r="D29" s="229" t="str">
        <f>IF(プログラム!M11&lt;&gt;"",プログラム!M11,"")</f>
        <v/>
      </c>
      <c r="E29" s="230"/>
      <c r="F29" s="68" t="str">
        <f>IF(プログラム!I11&lt;&gt;"",プログラム!I11,"")</f>
        <v/>
      </c>
      <c r="G29" s="265"/>
      <c r="H29" s="81">
        <v>8</v>
      </c>
      <c r="I29" s="82" t="str">
        <f>IF(プログラム!H29&lt;&gt;"",プログラム!H29,"")</f>
        <v/>
      </c>
      <c r="J29" s="268" t="str">
        <f>IF(プログラム!M29&lt;&gt;"",プログラム!M29,"")</f>
        <v/>
      </c>
      <c r="K29" s="269"/>
      <c r="L29" s="85" t="str">
        <f>IF(プログラム!I29&lt;&gt;"",プログラム!I29,"")</f>
        <v/>
      </c>
    </row>
    <row r="30" spans="1:12" s="17" customFormat="1" ht="26.15" customHeight="1">
      <c r="A30" s="255"/>
      <c r="B30" s="28">
        <v>7</v>
      </c>
      <c r="C30" s="75" t="str">
        <f>IF(プログラム!H12&lt;&gt;"",プログラム!H12,"")</f>
        <v/>
      </c>
      <c r="D30" s="229" t="str">
        <f>IF(プログラム!M12&lt;&gt;"",プログラム!M12,"")</f>
        <v/>
      </c>
      <c r="E30" s="230"/>
      <c r="F30" s="68" t="str">
        <f>IF(プログラム!I12&lt;&gt;"",プログラム!I12,"")</f>
        <v/>
      </c>
      <c r="G30" s="88"/>
      <c r="H30" s="89"/>
      <c r="I30" s="69"/>
      <c r="J30" s="69"/>
      <c r="K30" s="69"/>
      <c r="L30" s="69"/>
    </row>
    <row r="31" spans="1:12" s="17" customFormat="1" ht="26.15" customHeight="1">
      <c r="A31" s="255"/>
      <c r="B31" s="28">
        <v>8</v>
      </c>
      <c r="C31" s="75" t="str">
        <f>IF(プログラム!H13&lt;&gt;"",プログラム!H13,"")</f>
        <v/>
      </c>
      <c r="D31" s="229" t="str">
        <f>IF(プログラム!M13&lt;&gt;"",プログラム!M13,"")</f>
        <v/>
      </c>
      <c r="E31" s="230"/>
      <c r="F31" s="68" t="str">
        <f>IF(プログラム!I13&lt;&gt;"",プログラム!I13,"")</f>
        <v/>
      </c>
      <c r="G31" s="86"/>
      <c r="H31" s="87"/>
      <c r="I31" s="44"/>
      <c r="J31" s="44"/>
      <c r="K31" s="44"/>
      <c r="L31" s="44"/>
    </row>
    <row r="32" spans="1:12" s="17" customFormat="1" ht="26.15" customHeight="1">
      <c r="A32" s="255"/>
      <c r="B32" s="28">
        <v>9</v>
      </c>
      <c r="C32" s="75" t="str">
        <f>IF(プログラム!H14&lt;&gt;"",プログラム!H14,"")</f>
        <v/>
      </c>
      <c r="D32" s="229" t="str">
        <f>IF(プログラム!M14&lt;&gt;"",プログラム!M14,"")</f>
        <v/>
      </c>
      <c r="E32" s="230"/>
      <c r="F32" s="68" t="str">
        <f>IF(プログラム!I14&lt;&gt;"",プログラム!I14,"")</f>
        <v/>
      </c>
      <c r="G32" s="86"/>
      <c r="H32" s="87"/>
      <c r="I32" s="44"/>
      <c r="J32" s="44"/>
      <c r="K32" s="44"/>
      <c r="L32" s="44"/>
    </row>
    <row r="33" spans="1:18" s="17" customFormat="1" ht="26.15" customHeight="1" thickBot="1">
      <c r="A33" s="258"/>
      <c r="B33" s="35">
        <v>10</v>
      </c>
      <c r="C33" s="61" t="str">
        <f>IF(プログラム!H15&lt;&gt;"",プログラム!H15,"")</f>
        <v/>
      </c>
      <c r="D33" s="268" t="str">
        <f>IF(プログラム!M15&lt;&gt;"",プログラム!M15,"")</f>
        <v/>
      </c>
      <c r="E33" s="269"/>
      <c r="F33" s="70" t="str">
        <f>IF(プログラム!I15&lt;&gt;"",プログラム!I15,"")</f>
        <v/>
      </c>
      <c r="G33" s="86"/>
      <c r="H33" s="87"/>
      <c r="I33" s="44"/>
      <c r="J33" s="44"/>
      <c r="K33" s="44"/>
      <c r="L33" s="44"/>
    </row>
    <row r="34" spans="1:18" s="17" customFormat="1" ht="26.15" customHeight="1">
      <c r="B34" s="45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8" ht="26.15" customHeight="1">
      <c r="A35" s="225" t="s">
        <v>24</v>
      </c>
      <c r="B35" s="225"/>
      <c r="C35" s="225"/>
      <c r="D35" s="225"/>
      <c r="E35" s="225"/>
      <c r="F35" s="225"/>
      <c r="G35" s="225"/>
      <c r="H35" s="226"/>
      <c r="I35" s="219"/>
      <c r="J35" s="117"/>
      <c r="K35" s="67"/>
      <c r="L35" s="67"/>
      <c r="M35" s="15"/>
      <c r="P35" s="20"/>
    </row>
    <row r="36" spans="1:18" ht="26.15" customHeight="1">
      <c r="A36" s="222" t="str">
        <f>IF(①ﾃﾞｰﾀ!I21="","令和　年　月　日","令和"&amp;DBCS(①ﾃﾞｰﾀ!E21)&amp;"年"&amp;DBCS(①ﾃﾞｰﾀ!G21)&amp;"月"&amp;DBCS(①ﾃﾞｰﾀ!I21)&amp;"日")</f>
        <v>令和　年　月　日</v>
      </c>
      <c r="B36" s="223"/>
      <c r="C36" s="224"/>
      <c r="D36" s="270" t="str">
        <f>IF(①ﾃﾞｰﾀ!G6="","中学校　校長",①ﾃﾞｰﾀ!D6&amp;①ﾃﾞｰﾀ!F6&amp;①ﾃﾞｰﾀ!G6&amp;①ﾃﾞｰﾀ!J6&amp;"　校長")</f>
        <v>中学校　校長</v>
      </c>
      <c r="E36" s="271"/>
      <c r="F36" s="271"/>
      <c r="G36" s="271"/>
      <c r="H36" s="271"/>
      <c r="I36" s="220" t="str">
        <f>IF(①ﾃﾞｰﾀ!D7="","",①ﾃﾞｰﾀ!D7)</f>
        <v/>
      </c>
      <c r="J36" s="220"/>
      <c r="K36" s="221"/>
      <c r="L36" s="15"/>
      <c r="M36" s="20"/>
    </row>
    <row r="37" spans="1:18" ht="26.15" customHeight="1">
      <c r="A37" s="21"/>
      <c r="B37" s="21"/>
      <c r="C37" s="22"/>
      <c r="D37" s="22"/>
      <c r="E37" s="23"/>
      <c r="F37" s="23"/>
      <c r="G37" s="23"/>
      <c r="H37" s="19"/>
      <c r="I37" s="19"/>
      <c r="J37" s="19"/>
      <c r="K37" s="23"/>
      <c r="L37" s="22"/>
      <c r="M37" s="15"/>
      <c r="P37" s="20"/>
    </row>
    <row r="38" spans="1:18">
      <c r="R38" s="20"/>
    </row>
    <row r="39" spans="1:18">
      <c r="R39" s="20"/>
    </row>
    <row r="40" spans="1:18">
      <c r="R40" s="20"/>
    </row>
    <row r="41" spans="1:18">
      <c r="F41" s="15"/>
      <c r="G41" s="15"/>
    </row>
    <row r="43" spans="1:18">
      <c r="F43" s="15"/>
      <c r="G43" s="15"/>
    </row>
    <row r="44" spans="1:18">
      <c r="F44" s="15"/>
      <c r="G44" s="15"/>
    </row>
    <row r="45" spans="1:18">
      <c r="F45" s="15"/>
      <c r="G45" s="15"/>
    </row>
    <row r="46" spans="1:18">
      <c r="F46" s="15"/>
      <c r="G46" s="15"/>
    </row>
    <row r="47" spans="1:18">
      <c r="F47" s="15"/>
      <c r="G47" s="15"/>
    </row>
    <row r="48" spans="1:18">
      <c r="F48" s="15"/>
      <c r="G48" s="15"/>
    </row>
    <row r="49" spans="6:7">
      <c r="F49" s="15"/>
      <c r="G49" s="15"/>
    </row>
    <row r="50" spans="6:7">
      <c r="F50" s="15"/>
      <c r="G50" s="15"/>
    </row>
    <row r="51" spans="6:7">
      <c r="F51" s="15"/>
      <c r="G51" s="15"/>
    </row>
    <row r="52" spans="6:7">
      <c r="F52" s="15"/>
      <c r="G52" s="15"/>
    </row>
    <row r="53" spans="6:7">
      <c r="F53" s="15"/>
      <c r="G53" s="15"/>
    </row>
  </sheetData>
  <sheetProtection password="CC4D" sheet="1"/>
  <mergeCells count="68">
    <mergeCell ref="D32:E32"/>
    <mergeCell ref="D33:E33"/>
    <mergeCell ref="D36:H36"/>
    <mergeCell ref="D27:E27"/>
    <mergeCell ref="J14:K14"/>
    <mergeCell ref="J15:K15"/>
    <mergeCell ref="J16:K16"/>
    <mergeCell ref="J17:K17"/>
    <mergeCell ref="J18:K18"/>
    <mergeCell ref="J27:K27"/>
    <mergeCell ref="J21:K21"/>
    <mergeCell ref="D29:E29"/>
    <mergeCell ref="D30:E30"/>
    <mergeCell ref="D31:E31"/>
    <mergeCell ref="D23:E23"/>
    <mergeCell ref="D24:E24"/>
    <mergeCell ref="D25:E25"/>
    <mergeCell ref="D26:E26"/>
    <mergeCell ref="J28:K28"/>
    <mergeCell ref="J29:K29"/>
    <mergeCell ref="J25:K25"/>
    <mergeCell ref="J26:K26"/>
    <mergeCell ref="D17:E17"/>
    <mergeCell ref="D18:E18"/>
    <mergeCell ref="D19:E19"/>
    <mergeCell ref="D20:E20"/>
    <mergeCell ref="D21:E21"/>
    <mergeCell ref="D22:E22"/>
    <mergeCell ref="J19:K19"/>
    <mergeCell ref="J20:K20"/>
    <mergeCell ref="A14:A23"/>
    <mergeCell ref="A24:A33"/>
    <mergeCell ref="G12:G13"/>
    <mergeCell ref="G14:G21"/>
    <mergeCell ref="G22:G29"/>
    <mergeCell ref="D12:E13"/>
    <mergeCell ref="D14:E14"/>
    <mergeCell ref="D15:E15"/>
    <mergeCell ref="D16:E16"/>
    <mergeCell ref="D28:E28"/>
    <mergeCell ref="B3:L3"/>
    <mergeCell ref="B12:B13"/>
    <mergeCell ref="C12:C13"/>
    <mergeCell ref="K7:L7"/>
    <mergeCell ref="K8:L8"/>
    <mergeCell ref="A5:B5"/>
    <mergeCell ref="C5:F5"/>
    <mergeCell ref="E9:F9"/>
    <mergeCell ref="A7:B9"/>
    <mergeCell ref="G7:H9"/>
    <mergeCell ref="A1:L1"/>
    <mergeCell ref="I36:K36"/>
    <mergeCell ref="A36:C36"/>
    <mergeCell ref="A35:I35"/>
    <mergeCell ref="J22:K22"/>
    <mergeCell ref="J23:K23"/>
    <mergeCell ref="J24:K24"/>
    <mergeCell ref="H12:H13"/>
    <mergeCell ref="I12:I13"/>
    <mergeCell ref="L12:L13"/>
    <mergeCell ref="E7:F7"/>
    <mergeCell ref="E8:F8"/>
    <mergeCell ref="F12:F13"/>
    <mergeCell ref="K9:L9"/>
    <mergeCell ref="A11:F11"/>
    <mergeCell ref="G11:L11"/>
    <mergeCell ref="A12:A13"/>
    <mergeCell ref="J12:K13"/>
  </mergeCells>
  <phoneticPr fontId="3" alignment="distributed"/>
  <printOptions horizontalCentered="1" verticalCentered="1"/>
  <pageMargins left="0.39370078740157483" right="0.39370078740157483" top="0.59055118110236227" bottom="0.59055118110236227" header="0" footer="0"/>
  <pageSetup paperSize="9" scale="8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sqref="A1:M1"/>
    </sheetView>
  </sheetViews>
  <sheetFormatPr defaultColWidth="9" defaultRowHeight="13"/>
  <cols>
    <col min="1" max="1" width="9" style="118"/>
    <col min="2" max="2" width="14" style="118" customWidth="1"/>
    <col min="3" max="3" width="8.6328125" style="118" customWidth="1"/>
    <col min="4" max="5" width="9" style="118"/>
    <col min="6" max="6" width="5.90625" style="118" customWidth="1"/>
    <col min="7" max="7" width="8.90625" style="118" customWidth="1"/>
    <col min="8" max="8" width="9" style="118"/>
    <col min="9" max="12" width="8.6328125" style="118" customWidth="1"/>
    <col min="13" max="13" width="8.90625" style="118" customWidth="1"/>
    <col min="14" max="16384" width="9" style="118"/>
  </cols>
  <sheetData>
    <row r="1" spans="1:24" ht="21">
      <c r="A1" s="400" t="str">
        <f ca="1">"令和"&amp;DBCS(YEAR(TODAY())-2018)&amp;"年度　"&amp;①ﾃﾞｰﾀ!D5&amp;"地区中学校総合体育大会駅伝競技"</f>
        <v>令和８年度　地区中学校総合体育大会駅伝競技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24" ht="21">
      <c r="A2" s="402" t="s">
        <v>75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24" s="123" customFormat="1" ht="12" customHeight="1" thickBot="1">
      <c r="B3" s="119"/>
      <c r="C3" s="120"/>
      <c r="D3" s="121"/>
      <c r="E3" s="121"/>
      <c r="F3" s="121"/>
      <c r="G3" s="121"/>
      <c r="H3" s="122"/>
      <c r="I3" s="120"/>
      <c r="J3" s="121"/>
      <c r="K3" s="121"/>
      <c r="L3" s="121"/>
      <c r="M3" s="121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s="123" customFormat="1" ht="24" customHeight="1">
      <c r="B4" s="143" t="s">
        <v>76</v>
      </c>
      <c r="C4" s="278" t="str">
        <f>IF(①ﾃﾞｰﾀ!D8="","",①ﾃﾞｰﾀ!D8)</f>
        <v/>
      </c>
      <c r="D4" s="279"/>
      <c r="E4" s="279"/>
      <c r="F4" s="279"/>
      <c r="G4" s="280"/>
      <c r="H4" s="122"/>
      <c r="I4" s="124"/>
      <c r="J4" s="125"/>
      <c r="K4" s="125"/>
      <c r="L4" s="125"/>
      <c r="M4" s="125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4" s="123" customFormat="1" ht="24" customHeight="1" thickBot="1">
      <c r="B5" s="144" t="s">
        <v>0</v>
      </c>
      <c r="C5" s="272" t="str">
        <f>IF(①ﾃﾞｰﾀ!G6="","",①ﾃﾞｰﾀ!D6&amp;①ﾃﾞｰﾀ!F6&amp;①ﾃﾞｰﾀ!G6&amp;①ﾃﾞｰﾀ!J6)</f>
        <v/>
      </c>
      <c r="D5" s="273"/>
      <c r="E5" s="273"/>
      <c r="F5" s="274"/>
      <c r="G5" s="275"/>
      <c r="H5" s="126"/>
      <c r="I5" s="127"/>
      <c r="J5" s="128"/>
      <c r="K5" s="128"/>
      <c r="L5" s="129"/>
      <c r="M5" s="129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s="123" customFormat="1" ht="24" customHeight="1" thickBot="1">
      <c r="B6" s="131"/>
      <c r="C6" s="130"/>
      <c r="D6" s="125"/>
      <c r="E6" s="125"/>
      <c r="F6" s="125"/>
      <c r="G6" s="125"/>
      <c r="H6" s="126"/>
      <c r="I6" s="276" t="s">
        <v>77</v>
      </c>
      <c r="J6" s="277"/>
      <c r="K6" s="277"/>
      <c r="L6" s="277"/>
      <c r="M6" s="277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4" s="123" customFormat="1" ht="24" customHeight="1" thickBot="1">
      <c r="B7" s="132"/>
      <c r="C7" s="281" t="s">
        <v>78</v>
      </c>
      <c r="D7" s="282"/>
      <c r="E7" s="282"/>
      <c r="F7" s="282"/>
      <c r="G7" s="283"/>
      <c r="H7" s="126"/>
      <c r="I7" s="281" t="s">
        <v>79</v>
      </c>
      <c r="J7" s="282"/>
      <c r="K7" s="282"/>
      <c r="L7" s="282"/>
      <c r="M7" s="283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4" s="123" customFormat="1" ht="12" customHeight="1">
      <c r="B8" s="284" t="s">
        <v>80</v>
      </c>
      <c r="C8" s="286" t="str">
        <f>IF(①ﾃﾞｰﾀ!E9="",""," "&amp;①ﾃﾞｰﾀ!E9&amp;"("&amp;①ﾃﾞｰﾀ!E10&amp;")")</f>
        <v/>
      </c>
      <c r="D8" s="287"/>
      <c r="E8" s="287"/>
      <c r="F8" s="287"/>
      <c r="G8" s="288"/>
      <c r="H8" s="292" t="s">
        <v>81</v>
      </c>
      <c r="I8" s="294"/>
      <c r="J8" s="295"/>
      <c r="K8" s="295"/>
      <c r="L8" s="295"/>
      <c r="M8" s="296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 s="123" customFormat="1" ht="12" customHeight="1">
      <c r="B9" s="285"/>
      <c r="C9" s="289"/>
      <c r="D9" s="290"/>
      <c r="E9" s="290"/>
      <c r="F9" s="290"/>
      <c r="G9" s="291"/>
      <c r="H9" s="293"/>
      <c r="I9" s="297"/>
      <c r="J9" s="298"/>
      <c r="K9" s="298"/>
      <c r="L9" s="298"/>
      <c r="M9" s="299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</row>
    <row r="10" spans="1:24" s="123" customFormat="1" ht="24" customHeight="1" thickBot="1">
      <c r="B10" s="145" t="s">
        <v>48</v>
      </c>
      <c r="C10" s="302" t="str">
        <f>IF(①ﾃﾞｰﾀ!E11="",""," "&amp;①ﾃﾞｰﾀ!E11&amp;"("&amp;①ﾃﾞｰﾀ!E12&amp;")")</f>
        <v/>
      </c>
      <c r="D10" s="303"/>
      <c r="E10" s="303"/>
      <c r="F10" s="303"/>
      <c r="G10" s="304"/>
      <c r="H10" s="133" t="s">
        <v>81</v>
      </c>
      <c r="I10" s="305"/>
      <c r="J10" s="306"/>
      <c r="K10" s="306"/>
      <c r="L10" s="306"/>
      <c r="M10" s="307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</row>
    <row r="11" spans="1:24" s="123" customFormat="1" ht="24" customHeight="1" thickBot="1">
      <c r="B11" s="136"/>
      <c r="C11" s="136"/>
      <c r="D11" s="137"/>
      <c r="E11" s="137"/>
      <c r="F11" s="137"/>
      <c r="G11" s="137"/>
      <c r="H11" s="138"/>
      <c r="I11" s="276" t="s">
        <v>77</v>
      </c>
      <c r="J11" s="277"/>
      <c r="K11" s="277"/>
      <c r="L11" s="277"/>
      <c r="M11" s="277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</row>
    <row r="12" spans="1:24" s="123" customFormat="1" ht="24" customHeight="1" thickBot="1">
      <c r="B12" s="136"/>
      <c r="C12" s="281" t="s">
        <v>78</v>
      </c>
      <c r="D12" s="282"/>
      <c r="E12" s="282"/>
      <c r="F12" s="282"/>
      <c r="G12" s="283"/>
      <c r="H12" s="135"/>
      <c r="I12" s="281" t="s">
        <v>79</v>
      </c>
      <c r="J12" s="282"/>
      <c r="K12" s="282"/>
      <c r="L12" s="282"/>
      <c r="M12" s="283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</row>
    <row r="13" spans="1:24" s="147" customFormat="1" ht="13.5" customHeight="1">
      <c r="A13" s="391" t="s">
        <v>89</v>
      </c>
      <c r="B13" s="318" t="s">
        <v>82</v>
      </c>
      <c r="C13" s="320" t="s">
        <v>74</v>
      </c>
      <c r="D13" s="321"/>
      <c r="E13" s="322"/>
      <c r="F13" s="323"/>
      <c r="G13" s="300" t="s">
        <v>91</v>
      </c>
      <c r="H13" s="146"/>
      <c r="I13" s="325" t="s">
        <v>74</v>
      </c>
      <c r="J13" s="321"/>
      <c r="K13" s="322"/>
      <c r="L13" s="323"/>
      <c r="M13" s="300" t="s">
        <v>91</v>
      </c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s="147" customFormat="1" ht="13.5" customHeight="1" thickBot="1">
      <c r="A14" s="392"/>
      <c r="B14" s="319"/>
      <c r="C14" s="312" t="s">
        <v>83</v>
      </c>
      <c r="D14" s="313"/>
      <c r="E14" s="313"/>
      <c r="F14" s="314"/>
      <c r="G14" s="324"/>
      <c r="H14" s="146"/>
      <c r="I14" s="315" t="s">
        <v>83</v>
      </c>
      <c r="J14" s="316"/>
      <c r="K14" s="316"/>
      <c r="L14" s="317"/>
      <c r="M14" s="301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  <row r="15" spans="1:24" ht="15" customHeight="1" thickTop="1">
      <c r="A15" s="393" t="s">
        <v>88</v>
      </c>
      <c r="B15" s="335">
        <v>1</v>
      </c>
      <c r="C15" s="336" t="str">
        <f>IF(③提出用!D14="","",③提出用!D14)</f>
        <v/>
      </c>
      <c r="D15" s="337"/>
      <c r="E15" s="338"/>
      <c r="F15" s="339"/>
      <c r="G15" s="340" t="str">
        <f>IF(③提出用!F14="","",③提出用!F14)</f>
        <v/>
      </c>
      <c r="H15" s="292" t="s">
        <v>84</v>
      </c>
      <c r="I15" s="342"/>
      <c r="J15" s="343"/>
      <c r="K15" s="344"/>
      <c r="L15" s="345"/>
      <c r="M15" s="34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1:24" ht="24" customHeight="1">
      <c r="A16" s="394"/>
      <c r="B16" s="285"/>
      <c r="C16" s="328" t="str">
        <f>IF(③提出用!C14="","",③提出用!C14)</f>
        <v/>
      </c>
      <c r="D16" s="329"/>
      <c r="E16" s="330"/>
      <c r="F16" s="331"/>
      <c r="G16" s="341"/>
      <c r="H16" s="293"/>
      <c r="I16" s="308"/>
      <c r="J16" s="309"/>
      <c r="K16" s="310"/>
      <c r="L16" s="311"/>
      <c r="M16" s="347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  <row r="17" spans="1:24" ht="15" customHeight="1">
      <c r="A17" s="394"/>
      <c r="B17" s="285">
        <v>2</v>
      </c>
      <c r="C17" s="348" t="str">
        <f>IF(③提出用!D15="","",③提出用!D15)</f>
        <v/>
      </c>
      <c r="D17" s="349"/>
      <c r="E17" s="350"/>
      <c r="F17" s="351"/>
      <c r="G17" s="352" t="str">
        <f>IF(③提出用!F15="","",③提出用!F15)</f>
        <v/>
      </c>
      <c r="H17" s="292" t="s">
        <v>85</v>
      </c>
      <c r="I17" s="354"/>
      <c r="J17" s="355"/>
      <c r="K17" s="356"/>
      <c r="L17" s="357"/>
      <c r="M17" s="3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1:24" ht="24" customHeight="1">
      <c r="A18" s="394"/>
      <c r="B18" s="285"/>
      <c r="C18" s="328" t="str">
        <f>IF(③提出用!C15="","",③提出用!C15)</f>
        <v/>
      </c>
      <c r="D18" s="329"/>
      <c r="E18" s="330"/>
      <c r="F18" s="331"/>
      <c r="G18" s="353"/>
      <c r="H18" s="293"/>
      <c r="I18" s="332"/>
      <c r="J18" s="333"/>
      <c r="K18" s="333"/>
      <c r="L18" s="334"/>
      <c r="M18" s="327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</row>
    <row r="19" spans="1:24" ht="15" customHeight="1">
      <c r="A19" s="394"/>
      <c r="B19" s="285">
        <v>3</v>
      </c>
      <c r="C19" s="348" t="str">
        <f>IF(③提出用!D16="","",③提出用!D16)</f>
        <v/>
      </c>
      <c r="D19" s="349"/>
      <c r="E19" s="350"/>
      <c r="F19" s="351"/>
      <c r="G19" s="352" t="str">
        <f>IF(③提出用!F16="","",③提出用!F16)</f>
        <v/>
      </c>
      <c r="H19" s="292" t="s">
        <v>81</v>
      </c>
      <c r="I19" s="354"/>
      <c r="J19" s="355"/>
      <c r="K19" s="356"/>
      <c r="L19" s="357"/>
      <c r="M19" s="3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1:24" ht="24" customHeight="1">
      <c r="A20" s="394"/>
      <c r="B20" s="285"/>
      <c r="C20" s="328" t="str">
        <f>IF(③提出用!C16="","",③提出用!C16)</f>
        <v/>
      </c>
      <c r="D20" s="329"/>
      <c r="E20" s="330"/>
      <c r="F20" s="331"/>
      <c r="G20" s="353"/>
      <c r="H20" s="293"/>
      <c r="I20" s="308"/>
      <c r="J20" s="309"/>
      <c r="K20" s="310"/>
      <c r="L20" s="311"/>
      <c r="M20" s="327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1:24" ht="15" customHeight="1">
      <c r="A21" s="394"/>
      <c r="B21" s="285">
        <v>4</v>
      </c>
      <c r="C21" s="348" t="str">
        <f>IF(③提出用!D17="","",③提出用!D17)</f>
        <v/>
      </c>
      <c r="D21" s="349"/>
      <c r="E21" s="350"/>
      <c r="F21" s="351"/>
      <c r="G21" s="352" t="str">
        <f>IF(③提出用!F17="","",③提出用!F17)</f>
        <v/>
      </c>
      <c r="H21" s="292" t="s">
        <v>85</v>
      </c>
      <c r="I21" s="354"/>
      <c r="J21" s="355"/>
      <c r="K21" s="356"/>
      <c r="L21" s="357"/>
      <c r="M21" s="3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</row>
    <row r="22" spans="1:24" ht="24" customHeight="1">
      <c r="A22" s="394"/>
      <c r="B22" s="285"/>
      <c r="C22" s="328" t="str">
        <f>IF(③提出用!C17="","",③提出用!C17)</f>
        <v/>
      </c>
      <c r="D22" s="329"/>
      <c r="E22" s="330"/>
      <c r="F22" s="331"/>
      <c r="G22" s="353"/>
      <c r="H22" s="293"/>
      <c r="I22" s="308"/>
      <c r="J22" s="309"/>
      <c r="K22" s="310"/>
      <c r="L22" s="311"/>
      <c r="M22" s="327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</row>
    <row r="23" spans="1:24" ht="15" customHeight="1">
      <c r="A23" s="394"/>
      <c r="B23" s="285">
        <v>5</v>
      </c>
      <c r="C23" s="348" t="str">
        <f>IF(③提出用!D18="","",③提出用!D18)</f>
        <v/>
      </c>
      <c r="D23" s="349"/>
      <c r="E23" s="350"/>
      <c r="F23" s="351"/>
      <c r="G23" s="352" t="str">
        <f>IF(③提出用!F18="","",③提出用!F18)</f>
        <v/>
      </c>
      <c r="H23" s="292" t="s">
        <v>81</v>
      </c>
      <c r="I23" s="354"/>
      <c r="J23" s="355"/>
      <c r="K23" s="356"/>
      <c r="L23" s="357"/>
      <c r="M23" s="3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  <row r="24" spans="1:24" ht="24" customHeight="1">
      <c r="A24" s="394"/>
      <c r="B24" s="285"/>
      <c r="C24" s="328" t="str">
        <f>IF(③提出用!C18="","",③提出用!C18)</f>
        <v/>
      </c>
      <c r="D24" s="329"/>
      <c r="E24" s="330"/>
      <c r="F24" s="331"/>
      <c r="G24" s="353"/>
      <c r="H24" s="293"/>
      <c r="I24" s="308"/>
      <c r="J24" s="309"/>
      <c r="K24" s="310"/>
      <c r="L24" s="311"/>
      <c r="M24" s="327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</row>
    <row r="25" spans="1:24" ht="15" customHeight="1">
      <c r="A25" s="394"/>
      <c r="B25" s="285">
        <v>6</v>
      </c>
      <c r="C25" s="348" t="str">
        <f>IF(③提出用!D19="","",③提出用!D19)</f>
        <v/>
      </c>
      <c r="D25" s="349"/>
      <c r="E25" s="350"/>
      <c r="F25" s="351"/>
      <c r="G25" s="352" t="str">
        <f>IF(③提出用!F19="","",③提出用!F19)</f>
        <v/>
      </c>
      <c r="H25" s="292" t="s">
        <v>81</v>
      </c>
      <c r="I25" s="354"/>
      <c r="J25" s="355"/>
      <c r="K25" s="356"/>
      <c r="L25" s="357"/>
      <c r="M25" s="3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</row>
    <row r="26" spans="1:24" ht="24" customHeight="1">
      <c r="A26" s="394"/>
      <c r="B26" s="285"/>
      <c r="C26" s="328" t="str">
        <f>IF(③提出用!C19="","",③提出用!C19)</f>
        <v/>
      </c>
      <c r="D26" s="329"/>
      <c r="E26" s="330"/>
      <c r="F26" s="331"/>
      <c r="G26" s="353"/>
      <c r="H26" s="293"/>
      <c r="I26" s="308"/>
      <c r="J26" s="309"/>
      <c r="K26" s="310"/>
      <c r="L26" s="311"/>
      <c r="M26" s="327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4" ht="15" customHeight="1">
      <c r="A27" s="394"/>
      <c r="B27" s="285">
        <v>7</v>
      </c>
      <c r="C27" s="348" t="str">
        <f>IF(③提出用!D20="","",③提出用!D20)</f>
        <v/>
      </c>
      <c r="D27" s="349"/>
      <c r="E27" s="350"/>
      <c r="F27" s="351"/>
      <c r="G27" s="352" t="str">
        <f>IF(③提出用!F20="","",③提出用!F20)</f>
        <v/>
      </c>
      <c r="H27" s="292" t="s">
        <v>81</v>
      </c>
      <c r="I27" s="354"/>
      <c r="J27" s="355"/>
      <c r="K27" s="356"/>
      <c r="L27" s="357"/>
      <c r="M27" s="3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</row>
    <row r="28" spans="1:24" ht="24" customHeight="1">
      <c r="A28" s="394"/>
      <c r="B28" s="285"/>
      <c r="C28" s="328" t="str">
        <f>IF(③提出用!C20="","",③提出用!C20)</f>
        <v/>
      </c>
      <c r="D28" s="329"/>
      <c r="E28" s="330"/>
      <c r="F28" s="331"/>
      <c r="G28" s="353"/>
      <c r="H28" s="293"/>
      <c r="I28" s="308"/>
      <c r="J28" s="309"/>
      <c r="K28" s="310"/>
      <c r="L28" s="311"/>
      <c r="M28" s="327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</row>
    <row r="29" spans="1:24" ht="15" customHeight="1">
      <c r="A29" s="394"/>
      <c r="B29" s="285">
        <v>8</v>
      </c>
      <c r="C29" s="348" t="str">
        <f>IF(③提出用!D21="","",③提出用!D21)</f>
        <v/>
      </c>
      <c r="D29" s="349"/>
      <c r="E29" s="350"/>
      <c r="F29" s="351"/>
      <c r="G29" s="352" t="str">
        <f>IF(③提出用!F21="","",③提出用!F21)</f>
        <v/>
      </c>
      <c r="H29" s="292" t="s">
        <v>81</v>
      </c>
      <c r="I29" s="354"/>
      <c r="J29" s="355"/>
      <c r="K29" s="356"/>
      <c r="L29" s="357"/>
      <c r="M29" s="3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</row>
    <row r="30" spans="1:24" ht="24" customHeight="1">
      <c r="A30" s="394"/>
      <c r="B30" s="358"/>
      <c r="C30" s="328" t="str">
        <f>IF(③提出用!C21="","",③提出用!C21)</f>
        <v/>
      </c>
      <c r="D30" s="329"/>
      <c r="E30" s="330"/>
      <c r="F30" s="331"/>
      <c r="G30" s="353"/>
      <c r="H30" s="293"/>
      <c r="I30" s="308"/>
      <c r="J30" s="309"/>
      <c r="K30" s="310"/>
      <c r="L30" s="311"/>
      <c r="M30" s="327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1:24" ht="15" customHeight="1">
      <c r="A31" s="394"/>
      <c r="B31" s="285">
        <v>9</v>
      </c>
      <c r="C31" s="348" t="str">
        <f>IF(③提出用!D22="","",③提出用!D22)</f>
        <v/>
      </c>
      <c r="D31" s="349"/>
      <c r="E31" s="350"/>
      <c r="F31" s="351"/>
      <c r="G31" s="352" t="str">
        <f>IF(③提出用!F22="","",③提出用!F22)</f>
        <v/>
      </c>
      <c r="H31" s="292" t="s">
        <v>81</v>
      </c>
      <c r="I31" s="354"/>
      <c r="J31" s="355"/>
      <c r="K31" s="356"/>
      <c r="L31" s="357"/>
      <c r="M31" s="3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1:24" ht="24" customHeight="1">
      <c r="A32" s="394"/>
      <c r="B32" s="285"/>
      <c r="C32" s="328" t="str">
        <f>IF(③提出用!C22="","",③提出用!C22)</f>
        <v/>
      </c>
      <c r="D32" s="329"/>
      <c r="E32" s="330"/>
      <c r="F32" s="331"/>
      <c r="G32" s="353"/>
      <c r="H32" s="293"/>
      <c r="I32" s="308"/>
      <c r="J32" s="309"/>
      <c r="K32" s="310"/>
      <c r="L32" s="311"/>
      <c r="M32" s="327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1:24" ht="15" customHeight="1">
      <c r="A33" s="394"/>
      <c r="B33" s="284">
        <v>10</v>
      </c>
      <c r="C33" s="348" t="str">
        <f>IF(③提出用!D23="","",③提出用!D23)</f>
        <v/>
      </c>
      <c r="D33" s="349"/>
      <c r="E33" s="350"/>
      <c r="F33" s="351"/>
      <c r="G33" s="352" t="str">
        <f>IF(③提出用!F23="","",③提出用!F23)</f>
        <v/>
      </c>
      <c r="H33" s="292" t="s">
        <v>81</v>
      </c>
      <c r="I33" s="354"/>
      <c r="J33" s="355"/>
      <c r="K33" s="356"/>
      <c r="L33" s="357"/>
      <c r="M33" s="3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1:24" ht="24" customHeight="1" thickBot="1">
      <c r="A34" s="392"/>
      <c r="B34" s="319"/>
      <c r="C34" s="360" t="str">
        <f>IF(③提出用!C23="","",③提出用!C23)</f>
        <v/>
      </c>
      <c r="D34" s="361"/>
      <c r="E34" s="362"/>
      <c r="F34" s="363"/>
      <c r="G34" s="372"/>
      <c r="H34" s="293"/>
      <c r="I34" s="364"/>
      <c r="J34" s="365"/>
      <c r="K34" s="366"/>
      <c r="L34" s="367"/>
      <c r="M34" s="359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1:24" ht="15" customHeight="1" thickTop="1">
      <c r="A35" s="395" t="s">
        <v>90</v>
      </c>
      <c r="B35" s="284">
        <v>1</v>
      </c>
      <c r="C35" s="373" t="str">
        <f>IF(③提出用!D24="","",③提出用!D24)</f>
        <v/>
      </c>
      <c r="D35" s="374"/>
      <c r="E35" s="375"/>
      <c r="F35" s="376"/>
      <c r="G35" s="377" t="str">
        <f>IF(③提出用!F24="","",③提出用!F24)</f>
        <v/>
      </c>
      <c r="H35" s="292" t="s">
        <v>84</v>
      </c>
      <c r="I35" s="378"/>
      <c r="J35" s="379"/>
      <c r="K35" s="380"/>
      <c r="L35" s="381"/>
      <c r="M35" s="327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1:24" ht="24" customHeight="1">
      <c r="A36" s="394"/>
      <c r="B36" s="285"/>
      <c r="C36" s="328" t="str">
        <f>IF(③提出用!C24="","",③提出用!C24)</f>
        <v/>
      </c>
      <c r="D36" s="329"/>
      <c r="E36" s="330"/>
      <c r="F36" s="331"/>
      <c r="G36" s="353"/>
      <c r="H36" s="293"/>
      <c r="I36" s="308"/>
      <c r="J36" s="309"/>
      <c r="K36" s="310"/>
      <c r="L36" s="311"/>
      <c r="M36" s="347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1:24" ht="15" customHeight="1">
      <c r="A37" s="394"/>
      <c r="B37" s="285">
        <v>2</v>
      </c>
      <c r="C37" s="348" t="str">
        <f>IF(③提出用!D25="","",③提出用!D25)</f>
        <v/>
      </c>
      <c r="D37" s="349"/>
      <c r="E37" s="350"/>
      <c r="F37" s="351"/>
      <c r="G37" s="352" t="str">
        <f>IF(③提出用!F25="","",③提出用!F25)</f>
        <v/>
      </c>
      <c r="H37" s="292" t="s">
        <v>85</v>
      </c>
      <c r="I37" s="354"/>
      <c r="J37" s="355"/>
      <c r="K37" s="356"/>
      <c r="L37" s="357"/>
      <c r="M37" s="3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1:24" ht="24" customHeight="1">
      <c r="A38" s="394"/>
      <c r="B38" s="285"/>
      <c r="C38" s="328" t="str">
        <f>IF(③提出用!C25="","",③提出用!C25)</f>
        <v/>
      </c>
      <c r="D38" s="329"/>
      <c r="E38" s="330"/>
      <c r="F38" s="331"/>
      <c r="G38" s="353"/>
      <c r="H38" s="293"/>
      <c r="I38" s="308"/>
      <c r="J38" s="309"/>
      <c r="K38" s="310"/>
      <c r="L38" s="311"/>
      <c r="M38" s="327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1:24" ht="15" customHeight="1">
      <c r="A39" s="394"/>
      <c r="B39" s="285">
        <v>3</v>
      </c>
      <c r="C39" s="348" t="str">
        <f>IF(③提出用!D26="","",③提出用!D26)</f>
        <v/>
      </c>
      <c r="D39" s="349"/>
      <c r="E39" s="350"/>
      <c r="F39" s="351"/>
      <c r="G39" s="352" t="str">
        <f>IF(③提出用!F26="","",③提出用!F26)</f>
        <v/>
      </c>
      <c r="H39" s="292" t="s">
        <v>81</v>
      </c>
      <c r="I39" s="354"/>
      <c r="J39" s="355"/>
      <c r="K39" s="356"/>
      <c r="L39" s="357"/>
      <c r="M39" s="3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1:24" ht="24" customHeight="1">
      <c r="A40" s="394"/>
      <c r="B40" s="285"/>
      <c r="C40" s="328" t="str">
        <f>IF(③提出用!C26="","",③提出用!C26)</f>
        <v/>
      </c>
      <c r="D40" s="329"/>
      <c r="E40" s="330"/>
      <c r="F40" s="331"/>
      <c r="G40" s="353"/>
      <c r="H40" s="293"/>
      <c r="I40" s="308"/>
      <c r="J40" s="309"/>
      <c r="K40" s="310"/>
      <c r="L40" s="311"/>
      <c r="M40" s="327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24" ht="15" customHeight="1">
      <c r="A41" s="394"/>
      <c r="B41" s="285">
        <v>4</v>
      </c>
      <c r="C41" s="348" t="str">
        <f>IF(③提出用!D27="","",③提出用!D27)</f>
        <v/>
      </c>
      <c r="D41" s="349"/>
      <c r="E41" s="350"/>
      <c r="F41" s="351"/>
      <c r="G41" s="352" t="str">
        <f>IF(③提出用!F27="","",③提出用!F27)</f>
        <v/>
      </c>
      <c r="H41" s="292" t="s">
        <v>85</v>
      </c>
      <c r="I41" s="354"/>
      <c r="J41" s="355"/>
      <c r="K41" s="356"/>
      <c r="L41" s="357"/>
      <c r="M41" s="3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1:24" ht="24" customHeight="1">
      <c r="A42" s="394"/>
      <c r="B42" s="285"/>
      <c r="C42" s="328" t="str">
        <f>IF(③提出用!C27="","",③提出用!C27)</f>
        <v/>
      </c>
      <c r="D42" s="329"/>
      <c r="E42" s="330"/>
      <c r="F42" s="331"/>
      <c r="G42" s="353"/>
      <c r="H42" s="293"/>
      <c r="I42" s="308"/>
      <c r="J42" s="309"/>
      <c r="K42" s="310"/>
      <c r="L42" s="311"/>
      <c r="M42" s="327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</row>
    <row r="43" spans="1:24" ht="15" customHeight="1">
      <c r="A43" s="394"/>
      <c r="B43" s="285">
        <v>5</v>
      </c>
      <c r="C43" s="348" t="str">
        <f>IF(③提出用!D28="","",③提出用!D28)</f>
        <v/>
      </c>
      <c r="D43" s="349"/>
      <c r="E43" s="350"/>
      <c r="F43" s="351"/>
      <c r="G43" s="352" t="str">
        <f>IF(③提出用!F28="","",③提出用!F28)</f>
        <v/>
      </c>
      <c r="H43" s="292" t="s">
        <v>81</v>
      </c>
      <c r="I43" s="354"/>
      <c r="J43" s="355"/>
      <c r="K43" s="356"/>
      <c r="L43" s="357"/>
      <c r="M43" s="3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1:24" ht="24" customHeight="1">
      <c r="A44" s="394"/>
      <c r="B44" s="285"/>
      <c r="C44" s="328" t="str">
        <f>IF(③提出用!C28="","",③提出用!C28)</f>
        <v/>
      </c>
      <c r="D44" s="329"/>
      <c r="E44" s="330"/>
      <c r="F44" s="331"/>
      <c r="G44" s="353"/>
      <c r="H44" s="293"/>
      <c r="I44" s="308"/>
      <c r="J44" s="309"/>
      <c r="K44" s="310"/>
      <c r="L44" s="311"/>
      <c r="M44" s="327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1:24" ht="15" customHeight="1">
      <c r="A45" s="394"/>
      <c r="B45" s="285">
        <v>6</v>
      </c>
      <c r="C45" s="348" t="str">
        <f>IF(③提出用!D29="","",③提出用!D29)</f>
        <v/>
      </c>
      <c r="D45" s="349"/>
      <c r="E45" s="350"/>
      <c r="F45" s="351"/>
      <c r="G45" s="352" t="str">
        <f>IF(③提出用!F29="","",③提出用!F29)</f>
        <v/>
      </c>
      <c r="H45" s="292" t="s">
        <v>81</v>
      </c>
      <c r="I45" s="354"/>
      <c r="J45" s="355"/>
      <c r="K45" s="356"/>
      <c r="L45" s="357"/>
      <c r="M45" s="3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1:24" ht="24" customHeight="1">
      <c r="A46" s="394"/>
      <c r="B46" s="285"/>
      <c r="C46" s="328" t="str">
        <f>IF(③提出用!C29="","",③提出用!C29)</f>
        <v/>
      </c>
      <c r="D46" s="329"/>
      <c r="E46" s="330"/>
      <c r="F46" s="331"/>
      <c r="G46" s="353"/>
      <c r="H46" s="293"/>
      <c r="I46" s="308"/>
      <c r="J46" s="309"/>
      <c r="K46" s="310"/>
      <c r="L46" s="311"/>
      <c r="M46" s="327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1:24" ht="15" customHeight="1">
      <c r="A47" s="394"/>
      <c r="B47" s="285">
        <v>7</v>
      </c>
      <c r="C47" s="348" t="str">
        <f>IF(③提出用!D30="","",③提出用!D30)</f>
        <v/>
      </c>
      <c r="D47" s="349"/>
      <c r="E47" s="350"/>
      <c r="F47" s="351"/>
      <c r="G47" s="352" t="str">
        <f>IF(③提出用!F30="","",③提出用!F30)</f>
        <v/>
      </c>
      <c r="H47" s="292" t="s">
        <v>81</v>
      </c>
      <c r="I47" s="354"/>
      <c r="J47" s="355"/>
      <c r="K47" s="356"/>
      <c r="L47" s="357"/>
      <c r="M47" s="3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1:24" ht="24" customHeight="1">
      <c r="A48" s="394"/>
      <c r="B48" s="285"/>
      <c r="C48" s="328" t="str">
        <f>IF(③提出用!C30="","",③提出用!C30)</f>
        <v/>
      </c>
      <c r="D48" s="329"/>
      <c r="E48" s="330"/>
      <c r="F48" s="331"/>
      <c r="G48" s="353"/>
      <c r="H48" s="293"/>
      <c r="I48" s="308"/>
      <c r="J48" s="309"/>
      <c r="K48" s="310"/>
      <c r="L48" s="311"/>
      <c r="M48" s="327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1:24" ht="15" customHeight="1">
      <c r="A49" s="394"/>
      <c r="B49" s="285">
        <v>8</v>
      </c>
      <c r="C49" s="348" t="str">
        <f>IF(③提出用!D31="","",③提出用!D31)</f>
        <v/>
      </c>
      <c r="D49" s="349"/>
      <c r="E49" s="350"/>
      <c r="F49" s="351"/>
      <c r="G49" s="352" t="str">
        <f>IF(③提出用!F31="","",③提出用!F31)</f>
        <v/>
      </c>
      <c r="H49" s="292" t="s">
        <v>81</v>
      </c>
      <c r="I49" s="354"/>
      <c r="J49" s="355"/>
      <c r="K49" s="356"/>
      <c r="L49" s="357"/>
      <c r="M49" s="3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1:24" ht="24" customHeight="1">
      <c r="A50" s="394"/>
      <c r="B50" s="358"/>
      <c r="C50" s="328" t="str">
        <f>IF(③提出用!C31="","",③提出用!C31)</f>
        <v/>
      </c>
      <c r="D50" s="329"/>
      <c r="E50" s="330"/>
      <c r="F50" s="331"/>
      <c r="G50" s="353"/>
      <c r="H50" s="293"/>
      <c r="I50" s="308"/>
      <c r="J50" s="309"/>
      <c r="K50" s="310"/>
      <c r="L50" s="311"/>
      <c r="M50" s="327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1:24" ht="15" customHeight="1">
      <c r="A51" s="394"/>
      <c r="B51" s="285">
        <v>9</v>
      </c>
      <c r="C51" s="348" t="str">
        <f>IF(③提出用!D32="","",③提出用!D32)</f>
        <v/>
      </c>
      <c r="D51" s="349"/>
      <c r="E51" s="350"/>
      <c r="F51" s="351"/>
      <c r="G51" s="352" t="str">
        <f>IF(③提出用!F32="","",③提出用!F32)</f>
        <v/>
      </c>
      <c r="H51" s="292" t="s">
        <v>81</v>
      </c>
      <c r="I51" s="354"/>
      <c r="J51" s="355"/>
      <c r="K51" s="356"/>
      <c r="L51" s="357"/>
      <c r="M51" s="3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1:24" ht="24" customHeight="1">
      <c r="A52" s="394"/>
      <c r="B52" s="285"/>
      <c r="C52" s="328" t="str">
        <f>IF(③提出用!C32="","",③提出用!C32)</f>
        <v/>
      </c>
      <c r="D52" s="329"/>
      <c r="E52" s="330"/>
      <c r="F52" s="331"/>
      <c r="G52" s="353"/>
      <c r="H52" s="293"/>
      <c r="I52" s="308"/>
      <c r="J52" s="309"/>
      <c r="K52" s="310"/>
      <c r="L52" s="311"/>
      <c r="M52" s="327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1:24" ht="15" customHeight="1">
      <c r="A53" s="394"/>
      <c r="B53" s="284">
        <v>10</v>
      </c>
      <c r="C53" s="348" t="str">
        <f>IF(③提出用!D33="","",③提出用!D33)</f>
        <v/>
      </c>
      <c r="D53" s="349"/>
      <c r="E53" s="350"/>
      <c r="F53" s="351"/>
      <c r="G53" s="352" t="str">
        <f>IF(③提出用!F33="","",③提出用!F33)</f>
        <v/>
      </c>
      <c r="H53" s="292" t="s">
        <v>81</v>
      </c>
      <c r="I53" s="354"/>
      <c r="J53" s="355"/>
      <c r="K53" s="356"/>
      <c r="L53" s="357"/>
      <c r="M53" s="3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1:24" ht="24" customHeight="1" thickBot="1">
      <c r="A54" s="396"/>
      <c r="B54" s="403"/>
      <c r="C54" s="383" t="str">
        <f>IF(③提出用!C33="","",③提出用!C33)</f>
        <v/>
      </c>
      <c r="D54" s="384"/>
      <c r="E54" s="385"/>
      <c r="F54" s="386"/>
      <c r="G54" s="404"/>
      <c r="H54" s="293"/>
      <c r="I54" s="387"/>
      <c r="J54" s="388"/>
      <c r="K54" s="389"/>
      <c r="L54" s="390"/>
      <c r="M54" s="382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1:24" ht="18" customHeight="1">
      <c r="B55" s="139"/>
      <c r="C55" s="139"/>
      <c r="F55" s="139"/>
      <c r="G55" s="139"/>
    </row>
    <row r="56" spans="1:24" ht="18" customHeight="1">
      <c r="B56" s="399" t="s">
        <v>86</v>
      </c>
      <c r="C56" s="219"/>
      <c r="D56" s="219"/>
      <c r="E56" s="219"/>
      <c r="F56" s="219"/>
      <c r="G56" s="219"/>
      <c r="I56" s="140"/>
    </row>
    <row r="57" spans="1:24" ht="18" customHeight="1">
      <c r="B57" s="139"/>
      <c r="C57" s="368" t="str">
        <f>IF(①ﾃﾞｰﾀ!I21="","令和　年　月　日","令和"&amp;DBCS(①ﾃﾞｰﾀ!E21)&amp;"年"&amp;DBCS(①ﾃﾞｰﾀ!G21)&amp;"月"&amp;DBCS(①ﾃﾞｰﾀ!I21)&amp;"日")</f>
        <v>令和　年　月　日</v>
      </c>
      <c r="D57" s="369"/>
      <c r="E57" s="369"/>
      <c r="F57" s="369"/>
      <c r="G57" s="369"/>
      <c r="H57" s="141"/>
    </row>
    <row r="58" spans="1:24" ht="18" customHeight="1">
      <c r="B58" s="139"/>
      <c r="C58" s="397" t="str">
        <f>IF(①ﾃﾞｰﾀ!G6="","中学校　校長",①ﾃﾞｰﾀ!D6&amp;①ﾃﾞｰﾀ!F6&amp;①ﾃﾞｰﾀ!G6&amp;①ﾃﾞｰﾀ!J6&amp;"　校長")</f>
        <v>中学校　校長</v>
      </c>
      <c r="D58" s="398"/>
      <c r="E58" s="398"/>
      <c r="F58" s="398"/>
      <c r="G58" s="398"/>
      <c r="H58" s="398"/>
      <c r="I58" s="370" t="str">
        <f>IF(①ﾃﾞｰﾀ!D7="","",①ﾃﾞｰﾀ!D7)</f>
        <v/>
      </c>
      <c r="J58" s="371"/>
      <c r="K58" s="371"/>
    </row>
    <row r="59" spans="1:24" ht="18" customHeight="1">
      <c r="B59" s="139"/>
      <c r="E59" s="139"/>
      <c r="F59" s="139"/>
    </row>
  </sheetData>
  <sheetProtection password="CC4D" sheet="1"/>
  <mergeCells count="190">
    <mergeCell ref="A13:A14"/>
    <mergeCell ref="A15:A34"/>
    <mergeCell ref="A35:A54"/>
    <mergeCell ref="C58:H58"/>
    <mergeCell ref="B56:G56"/>
    <mergeCell ref="A1:M1"/>
    <mergeCell ref="A2:M2"/>
    <mergeCell ref="B53:B54"/>
    <mergeCell ref="C53:F53"/>
    <mergeCell ref="G53:G54"/>
    <mergeCell ref="H53:H54"/>
    <mergeCell ref="I53:L53"/>
    <mergeCell ref="M53:M54"/>
    <mergeCell ref="C54:F54"/>
    <mergeCell ref="I54:L54"/>
    <mergeCell ref="B51:B52"/>
    <mergeCell ref="C51:F51"/>
    <mergeCell ref="G51:G52"/>
    <mergeCell ref="H51:H52"/>
    <mergeCell ref="I51:L51"/>
    <mergeCell ref="M51:M52"/>
    <mergeCell ref="C52:F52"/>
    <mergeCell ref="I52:L52"/>
    <mergeCell ref="B49:B50"/>
    <mergeCell ref="C49:F49"/>
    <mergeCell ref="G49:G50"/>
    <mergeCell ref="H49:H50"/>
    <mergeCell ref="I49:L49"/>
    <mergeCell ref="M49:M50"/>
    <mergeCell ref="C50:F50"/>
    <mergeCell ref="I50:L50"/>
    <mergeCell ref="B47:B48"/>
    <mergeCell ref="C47:F47"/>
    <mergeCell ref="G47:G48"/>
    <mergeCell ref="H47:H48"/>
    <mergeCell ref="I47:L47"/>
    <mergeCell ref="M47:M48"/>
    <mergeCell ref="C48:F48"/>
    <mergeCell ref="I48:L48"/>
    <mergeCell ref="B45:B46"/>
    <mergeCell ref="C45:F45"/>
    <mergeCell ref="G45:G46"/>
    <mergeCell ref="H45:H46"/>
    <mergeCell ref="I45:L45"/>
    <mergeCell ref="M45:M46"/>
    <mergeCell ref="C46:F46"/>
    <mergeCell ref="I46:L46"/>
    <mergeCell ref="B43:B44"/>
    <mergeCell ref="C43:F43"/>
    <mergeCell ref="G43:G44"/>
    <mergeCell ref="H43:H44"/>
    <mergeCell ref="I43:L43"/>
    <mergeCell ref="M43:M44"/>
    <mergeCell ref="C44:F44"/>
    <mergeCell ref="I44:L44"/>
    <mergeCell ref="B41:B42"/>
    <mergeCell ref="C41:F41"/>
    <mergeCell ref="G41:G42"/>
    <mergeCell ref="H41:H42"/>
    <mergeCell ref="I41:L41"/>
    <mergeCell ref="M41:M42"/>
    <mergeCell ref="C42:F42"/>
    <mergeCell ref="I42:L42"/>
    <mergeCell ref="B39:B40"/>
    <mergeCell ref="C39:F39"/>
    <mergeCell ref="G39:G40"/>
    <mergeCell ref="H39:H40"/>
    <mergeCell ref="I39:L39"/>
    <mergeCell ref="M39:M40"/>
    <mergeCell ref="C40:F40"/>
    <mergeCell ref="I40:L40"/>
    <mergeCell ref="B37:B38"/>
    <mergeCell ref="C37:F37"/>
    <mergeCell ref="G37:G38"/>
    <mergeCell ref="H37:H38"/>
    <mergeCell ref="I37:L37"/>
    <mergeCell ref="M37:M38"/>
    <mergeCell ref="C38:F38"/>
    <mergeCell ref="I38:L38"/>
    <mergeCell ref="B35:B36"/>
    <mergeCell ref="C35:F35"/>
    <mergeCell ref="G35:G36"/>
    <mergeCell ref="H35:H36"/>
    <mergeCell ref="I35:L35"/>
    <mergeCell ref="M35:M36"/>
    <mergeCell ref="C36:F36"/>
    <mergeCell ref="I36:L36"/>
    <mergeCell ref="C57:G57"/>
    <mergeCell ref="I58:K58"/>
    <mergeCell ref="B33:B34"/>
    <mergeCell ref="C33:F33"/>
    <mergeCell ref="G33:G34"/>
    <mergeCell ref="H33:H34"/>
    <mergeCell ref="I33:L33"/>
    <mergeCell ref="M33:M34"/>
    <mergeCell ref="C34:F34"/>
    <mergeCell ref="I34:L34"/>
    <mergeCell ref="B31:B32"/>
    <mergeCell ref="C31:F31"/>
    <mergeCell ref="G31:G32"/>
    <mergeCell ref="H31:H32"/>
    <mergeCell ref="I31:L31"/>
    <mergeCell ref="M31:M32"/>
    <mergeCell ref="C32:F32"/>
    <mergeCell ref="I32:L32"/>
    <mergeCell ref="B29:B30"/>
    <mergeCell ref="C29:F29"/>
    <mergeCell ref="G29:G30"/>
    <mergeCell ref="H29:H30"/>
    <mergeCell ref="I29:L29"/>
    <mergeCell ref="M29:M30"/>
    <mergeCell ref="C30:F30"/>
    <mergeCell ref="I30:L30"/>
    <mergeCell ref="B27:B28"/>
    <mergeCell ref="C27:F27"/>
    <mergeCell ref="G27:G28"/>
    <mergeCell ref="H27:H28"/>
    <mergeCell ref="I27:L27"/>
    <mergeCell ref="M27:M28"/>
    <mergeCell ref="C28:F28"/>
    <mergeCell ref="I28:L28"/>
    <mergeCell ref="B25:B26"/>
    <mergeCell ref="C25:F25"/>
    <mergeCell ref="G25:G26"/>
    <mergeCell ref="H25:H26"/>
    <mergeCell ref="I25:L25"/>
    <mergeCell ref="M25:M26"/>
    <mergeCell ref="C26:F26"/>
    <mergeCell ref="I26:L26"/>
    <mergeCell ref="B23:B24"/>
    <mergeCell ref="C23:F23"/>
    <mergeCell ref="G23:G24"/>
    <mergeCell ref="H23:H24"/>
    <mergeCell ref="I23:L23"/>
    <mergeCell ref="M23:M24"/>
    <mergeCell ref="C24:F24"/>
    <mergeCell ref="I24:L24"/>
    <mergeCell ref="B21:B22"/>
    <mergeCell ref="C21:F21"/>
    <mergeCell ref="G21:G22"/>
    <mergeCell ref="H21:H22"/>
    <mergeCell ref="I21:L21"/>
    <mergeCell ref="M21:M22"/>
    <mergeCell ref="C22:F22"/>
    <mergeCell ref="I22:L22"/>
    <mergeCell ref="B19:B20"/>
    <mergeCell ref="C19:F19"/>
    <mergeCell ref="G19:G20"/>
    <mergeCell ref="H19:H20"/>
    <mergeCell ref="I19:L19"/>
    <mergeCell ref="M19:M20"/>
    <mergeCell ref="C20:F20"/>
    <mergeCell ref="I20:L20"/>
    <mergeCell ref="B17:B18"/>
    <mergeCell ref="C17:F17"/>
    <mergeCell ref="G17:G18"/>
    <mergeCell ref="H17:H18"/>
    <mergeCell ref="I17:L17"/>
    <mergeCell ref="M17:M18"/>
    <mergeCell ref="C18:F18"/>
    <mergeCell ref="I18:L18"/>
    <mergeCell ref="B15:B16"/>
    <mergeCell ref="C15:F15"/>
    <mergeCell ref="G15:G16"/>
    <mergeCell ref="H15:H16"/>
    <mergeCell ref="I15:L15"/>
    <mergeCell ref="M15:M16"/>
    <mergeCell ref="C16:F16"/>
    <mergeCell ref="I16:L16"/>
    <mergeCell ref="C14:F14"/>
    <mergeCell ref="I14:L14"/>
    <mergeCell ref="B13:B14"/>
    <mergeCell ref="C13:F13"/>
    <mergeCell ref="G13:G14"/>
    <mergeCell ref="I13:L13"/>
    <mergeCell ref="M13:M14"/>
    <mergeCell ref="I11:M11"/>
    <mergeCell ref="C12:G12"/>
    <mergeCell ref="I12:M12"/>
    <mergeCell ref="C10:G10"/>
    <mergeCell ref="I10:M10"/>
    <mergeCell ref="C5:G5"/>
    <mergeCell ref="I6:M6"/>
    <mergeCell ref="C4:G4"/>
    <mergeCell ref="C7:G7"/>
    <mergeCell ref="I7:M7"/>
    <mergeCell ref="B8:B9"/>
    <mergeCell ref="C8:G9"/>
    <mergeCell ref="H8:H9"/>
    <mergeCell ref="I8:M9"/>
  </mergeCells>
  <phoneticPr fontId="3"/>
  <conditionalFormatting sqref="X10:X12">
    <cfRule type="expression" dxfId="45" priority="2" stopIfTrue="1">
      <formula>AA8&lt;&gt;"教職員外"</formula>
    </cfRule>
  </conditionalFormatting>
  <conditionalFormatting sqref="X8:X9">
    <cfRule type="expression" dxfId="44" priority="3" stopIfTrue="1">
      <formula>AA8&lt;&gt;"校長"</formula>
    </cfRule>
  </conditionalFormatting>
  <conditionalFormatting sqref="W10:W12">
    <cfRule type="expression" dxfId="43" priority="4" stopIfTrue="1">
      <formula>AA8&lt;&gt;"教職員外"</formula>
    </cfRule>
  </conditionalFormatting>
  <conditionalFormatting sqref="W8:W9">
    <cfRule type="expression" dxfId="42" priority="5" stopIfTrue="1">
      <formula>AA8&lt;&gt;"校長"</formula>
    </cfRule>
  </conditionalFormatting>
  <conditionalFormatting sqref="V10:V12">
    <cfRule type="expression" dxfId="41" priority="6" stopIfTrue="1">
      <formula>AA8&lt;&gt;"教職員外"</formula>
    </cfRule>
  </conditionalFormatting>
  <conditionalFormatting sqref="V8:V9">
    <cfRule type="expression" dxfId="40" priority="7" stopIfTrue="1">
      <formula>AA8&lt;&gt;"校長"</formula>
    </cfRule>
  </conditionalFormatting>
  <conditionalFormatting sqref="U10:U12">
    <cfRule type="expression" dxfId="39" priority="8" stopIfTrue="1">
      <formula>AA8&lt;&gt;"教職員外"</formula>
    </cfRule>
  </conditionalFormatting>
  <conditionalFormatting sqref="U8:U9">
    <cfRule type="expression" dxfId="38" priority="9" stopIfTrue="1">
      <formula>AA8&lt;&gt;"校長"</formula>
    </cfRule>
  </conditionalFormatting>
  <conditionalFormatting sqref="T10:T12">
    <cfRule type="expression" dxfId="37" priority="10" stopIfTrue="1">
      <formula>AA8&lt;&gt;"教職員外"</formula>
    </cfRule>
  </conditionalFormatting>
  <conditionalFormatting sqref="T8:T9">
    <cfRule type="expression" dxfId="36" priority="11" stopIfTrue="1">
      <formula>AA8&lt;&gt;"校長"</formula>
    </cfRule>
  </conditionalFormatting>
  <conditionalFormatting sqref="S10:S12">
    <cfRule type="expression" dxfId="35" priority="12" stopIfTrue="1">
      <formula>AA8&lt;&gt;"教職員外"</formula>
    </cfRule>
  </conditionalFormatting>
  <conditionalFormatting sqref="S8:S9">
    <cfRule type="expression" dxfId="34" priority="13" stopIfTrue="1">
      <formula>AA8&lt;&gt;"校長"</formula>
    </cfRule>
  </conditionalFormatting>
  <conditionalFormatting sqref="R10:R12">
    <cfRule type="expression" dxfId="33" priority="14" stopIfTrue="1">
      <formula>AA8&lt;&gt;"教職員外"</formula>
    </cfRule>
  </conditionalFormatting>
  <conditionalFormatting sqref="R8:R9">
    <cfRule type="expression" dxfId="32" priority="15" stopIfTrue="1">
      <formula>AA8&lt;&gt;"校長"</formula>
    </cfRule>
  </conditionalFormatting>
  <conditionalFormatting sqref="Q10:Q12">
    <cfRule type="expression" dxfId="31" priority="16" stopIfTrue="1">
      <formula>AA8&lt;&gt;"教職員外"</formula>
    </cfRule>
  </conditionalFormatting>
  <conditionalFormatting sqref="Q8:Q9">
    <cfRule type="expression" dxfId="30" priority="17" stopIfTrue="1">
      <formula>AA8&lt;&gt;"校長"</formula>
    </cfRule>
  </conditionalFormatting>
  <conditionalFormatting sqref="P10:P12">
    <cfRule type="expression" dxfId="29" priority="18" stopIfTrue="1">
      <formula>AA8&lt;&gt;"教職員外"</formula>
    </cfRule>
  </conditionalFormatting>
  <conditionalFormatting sqref="P8:P9">
    <cfRule type="expression" dxfId="28" priority="19" stopIfTrue="1">
      <formula>AA8&lt;&gt;"校長"</formula>
    </cfRule>
  </conditionalFormatting>
  <conditionalFormatting sqref="O10:O12">
    <cfRule type="expression" dxfId="27" priority="20" stopIfTrue="1">
      <formula>AA8&lt;&gt;"教職員外"</formula>
    </cfRule>
  </conditionalFormatting>
  <conditionalFormatting sqref="O8:O9">
    <cfRule type="expression" dxfId="26" priority="21" stopIfTrue="1">
      <formula>AA8&lt;&gt;"校長"</formula>
    </cfRule>
  </conditionalFormatting>
  <conditionalFormatting sqref="H12">
    <cfRule type="expression" dxfId="25" priority="22" stopIfTrue="1">
      <formula>AA10&lt;&gt;"教職員外"</formula>
    </cfRule>
  </conditionalFormatting>
  <conditionalFormatting sqref="N10:N12">
    <cfRule type="expression" dxfId="24" priority="23" stopIfTrue="1">
      <formula>AA8&lt;&gt;"教職員外"</formula>
    </cfRule>
  </conditionalFormatting>
  <conditionalFormatting sqref="N8:N9">
    <cfRule type="expression" dxfId="23" priority="24" stopIfTrue="1">
      <formula>AA8&lt;&gt;"校長"</formula>
    </cfRule>
  </conditionalFormatting>
  <dataValidations count="3">
    <dataValidation imeMode="hiragana" allowBlank="1" showInputMessage="1" showErrorMessage="1" sqref="I5 C5 I8:M10 I16:L16 I18:L18 I20:L20 I22:L22 I24:L24 I26:L26 I28:L28 I30:L30 I32:L32 I34:L34 I36:L36 I38:L38 I40:L40 I42:L42 I44:L44 I46:L46 I48:L48 I50:L50 I52:L52 I54:L54"/>
    <dataValidation imeMode="fullKatakana" allowBlank="1" showInputMessage="1" showErrorMessage="1" sqref="C15:D54 I53:J53 I51:J51 I49:J49 I47:J47 I45:J45 I43:J43 I41:J41 I39:J39 I37:J37 I35:J35 I33:J33 I31:J31 I29:J29 I27:J27 I25:J25 I23:J23 I21:J21 I19:J19 I15:J15 I17:J17"/>
    <dataValidation imeMode="on" allowBlank="1" showInputMessage="1" showErrorMessage="1" sqref="C6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activeCell="A2" sqref="A2:M2"/>
    </sheetView>
  </sheetViews>
  <sheetFormatPr defaultColWidth="9" defaultRowHeight="13"/>
  <cols>
    <col min="1" max="1" width="9" style="118"/>
    <col min="2" max="2" width="14" style="118" customWidth="1"/>
    <col min="3" max="3" width="8.6328125" style="118" customWidth="1"/>
    <col min="4" max="5" width="9" style="118"/>
    <col min="6" max="6" width="5.90625" style="118" customWidth="1"/>
    <col min="7" max="7" width="8.90625" style="118" customWidth="1"/>
    <col min="8" max="8" width="9" style="118"/>
    <col min="9" max="12" width="8.6328125" style="118" customWidth="1"/>
    <col min="13" max="13" width="8.90625" style="118" customWidth="1"/>
    <col min="14" max="16384" width="9" style="118"/>
  </cols>
  <sheetData>
    <row r="1" spans="1:24" ht="21">
      <c r="A1" s="400" t="str">
        <f ca="1">"令和"&amp;DBCS(YEAR(TODAY())-2018)&amp;"年度　"&amp;①ﾃﾞｰﾀ!D5&amp;"地区中学校総合体育大会駅伝競技"</f>
        <v>令和８年度　地区中学校総合体育大会駅伝競技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24" ht="21">
      <c r="A2" s="402" t="s">
        <v>87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24" s="123" customFormat="1" ht="12" customHeight="1" thickBot="1">
      <c r="B3" s="119"/>
      <c r="C3" s="120"/>
      <c r="D3" s="121"/>
      <c r="E3" s="121"/>
      <c r="F3" s="121"/>
      <c r="G3" s="121"/>
      <c r="H3" s="122"/>
      <c r="I3" s="120"/>
      <c r="J3" s="121"/>
      <c r="K3" s="121"/>
      <c r="L3" s="121"/>
      <c r="M3" s="121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s="123" customFormat="1" ht="24" customHeight="1">
      <c r="B4" s="143" t="s">
        <v>76</v>
      </c>
      <c r="C4" s="278" t="str">
        <f>IF(①ﾃﾞｰﾀ!D8="","",①ﾃﾞｰﾀ!D8)</f>
        <v/>
      </c>
      <c r="D4" s="279"/>
      <c r="E4" s="279"/>
      <c r="F4" s="279"/>
      <c r="G4" s="280"/>
      <c r="H4" s="122"/>
      <c r="I4" s="124"/>
      <c r="J4" s="125"/>
      <c r="K4" s="125"/>
      <c r="L4" s="125"/>
      <c r="M4" s="125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4" s="123" customFormat="1" ht="24" customHeight="1" thickBot="1">
      <c r="B5" s="144" t="s">
        <v>0</v>
      </c>
      <c r="C5" s="272" t="str">
        <f>IF(①ﾃﾞｰﾀ!G6="","",①ﾃﾞｰﾀ!D6&amp;①ﾃﾞｰﾀ!F6&amp;①ﾃﾞｰﾀ!G6&amp;①ﾃﾞｰﾀ!J6)</f>
        <v/>
      </c>
      <c r="D5" s="273"/>
      <c r="E5" s="273"/>
      <c r="F5" s="274"/>
      <c r="G5" s="275"/>
      <c r="H5" s="126"/>
      <c r="I5" s="127"/>
      <c r="J5" s="128"/>
      <c r="K5" s="128"/>
      <c r="L5" s="129"/>
      <c r="M5" s="129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s="123" customFormat="1" ht="24" customHeight="1" thickBot="1">
      <c r="B6" s="131"/>
      <c r="C6" s="130"/>
      <c r="D6" s="125"/>
      <c r="E6" s="125"/>
      <c r="F6" s="125"/>
      <c r="G6" s="125"/>
      <c r="H6" s="126"/>
      <c r="I6" s="276" t="s">
        <v>77</v>
      </c>
      <c r="J6" s="277"/>
      <c r="K6" s="277"/>
      <c r="L6" s="277"/>
      <c r="M6" s="277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4" s="123" customFormat="1" ht="24" customHeight="1" thickBot="1">
      <c r="B7" s="132"/>
      <c r="C7" s="281" t="s">
        <v>78</v>
      </c>
      <c r="D7" s="282"/>
      <c r="E7" s="282"/>
      <c r="F7" s="282"/>
      <c r="G7" s="283"/>
      <c r="H7" s="126"/>
      <c r="I7" s="281" t="s">
        <v>79</v>
      </c>
      <c r="J7" s="282"/>
      <c r="K7" s="282"/>
      <c r="L7" s="282"/>
      <c r="M7" s="283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4" s="123" customFormat="1" ht="12" customHeight="1">
      <c r="B8" s="284" t="s">
        <v>80</v>
      </c>
      <c r="C8" s="405" t="str">
        <f>IF(①ﾃﾞｰﾀ!E15="",""," "&amp;①ﾃﾞｰﾀ!E15&amp;"("&amp;①ﾃﾞｰﾀ!E16&amp;")")</f>
        <v/>
      </c>
      <c r="D8" s="406"/>
      <c r="E8" s="406"/>
      <c r="F8" s="406"/>
      <c r="G8" s="407"/>
      <c r="H8" s="292" t="s">
        <v>81</v>
      </c>
      <c r="I8" s="411"/>
      <c r="J8" s="412"/>
      <c r="K8" s="412"/>
      <c r="L8" s="412"/>
      <c r="M8" s="413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 s="123" customFormat="1" ht="12" customHeight="1">
      <c r="B9" s="285"/>
      <c r="C9" s="408"/>
      <c r="D9" s="409"/>
      <c r="E9" s="409"/>
      <c r="F9" s="409"/>
      <c r="G9" s="410"/>
      <c r="H9" s="293"/>
      <c r="I9" s="414"/>
      <c r="J9" s="415"/>
      <c r="K9" s="415"/>
      <c r="L9" s="415"/>
      <c r="M9" s="416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</row>
    <row r="10" spans="1:24" s="123" customFormat="1" ht="24" customHeight="1" thickBot="1">
      <c r="B10" s="145" t="s">
        <v>48</v>
      </c>
      <c r="C10" s="417" t="str">
        <f>IF(①ﾃﾞｰﾀ!E17="",""," "&amp;①ﾃﾞｰﾀ!E17&amp;"("&amp;①ﾃﾞｰﾀ!E18&amp;")")</f>
        <v/>
      </c>
      <c r="D10" s="418"/>
      <c r="E10" s="418"/>
      <c r="F10" s="418"/>
      <c r="G10" s="419"/>
      <c r="H10" s="133" t="s">
        <v>81</v>
      </c>
      <c r="I10" s="420"/>
      <c r="J10" s="421"/>
      <c r="K10" s="421"/>
      <c r="L10" s="421"/>
      <c r="M10" s="422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</row>
    <row r="11" spans="1:24" s="123" customFormat="1" ht="24" customHeight="1" thickBot="1">
      <c r="B11" s="136"/>
      <c r="C11" s="136"/>
      <c r="D11" s="137"/>
      <c r="E11" s="137"/>
      <c r="F11" s="137"/>
      <c r="G11" s="137"/>
      <c r="H11" s="138"/>
      <c r="I11" s="276" t="s">
        <v>77</v>
      </c>
      <c r="J11" s="277"/>
      <c r="K11" s="277"/>
      <c r="L11" s="277"/>
      <c r="M11" s="277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</row>
    <row r="12" spans="1:24" s="123" customFormat="1" ht="24" customHeight="1" thickBot="1">
      <c r="B12" s="136"/>
      <c r="C12" s="281" t="s">
        <v>78</v>
      </c>
      <c r="D12" s="282"/>
      <c r="E12" s="282"/>
      <c r="F12" s="282"/>
      <c r="G12" s="283"/>
      <c r="H12" s="135"/>
      <c r="I12" s="281" t="s">
        <v>79</v>
      </c>
      <c r="J12" s="282"/>
      <c r="K12" s="282"/>
      <c r="L12" s="282"/>
      <c r="M12" s="283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</row>
    <row r="13" spans="1:24" s="147" customFormat="1" ht="13.5" customHeight="1">
      <c r="A13" s="391" t="s">
        <v>89</v>
      </c>
      <c r="B13" s="318" t="s">
        <v>82</v>
      </c>
      <c r="C13" s="320" t="s">
        <v>74</v>
      </c>
      <c r="D13" s="321"/>
      <c r="E13" s="322"/>
      <c r="F13" s="323"/>
      <c r="G13" s="300" t="s">
        <v>91</v>
      </c>
      <c r="H13" s="146"/>
      <c r="I13" s="325" t="s">
        <v>74</v>
      </c>
      <c r="J13" s="321"/>
      <c r="K13" s="322"/>
      <c r="L13" s="323"/>
      <c r="M13" s="300" t="s">
        <v>91</v>
      </c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s="147" customFormat="1" ht="13.5" customHeight="1" thickBot="1">
      <c r="A14" s="392"/>
      <c r="B14" s="319"/>
      <c r="C14" s="312" t="s">
        <v>83</v>
      </c>
      <c r="D14" s="313"/>
      <c r="E14" s="313"/>
      <c r="F14" s="314"/>
      <c r="G14" s="324"/>
      <c r="H14" s="146"/>
      <c r="I14" s="315" t="s">
        <v>83</v>
      </c>
      <c r="J14" s="316"/>
      <c r="K14" s="316"/>
      <c r="L14" s="317"/>
      <c r="M14" s="301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  <row r="15" spans="1:24" ht="15" customHeight="1" thickTop="1">
      <c r="A15" s="393" t="s">
        <v>88</v>
      </c>
      <c r="B15" s="335">
        <v>1</v>
      </c>
      <c r="C15" s="336" t="str">
        <f>IF(③提出用!J14="","",③提出用!J14)</f>
        <v/>
      </c>
      <c r="D15" s="337"/>
      <c r="E15" s="338"/>
      <c r="F15" s="339"/>
      <c r="G15" s="340" t="str">
        <f>IF(③提出用!L14="","",③提出用!L14)</f>
        <v/>
      </c>
      <c r="H15" s="292" t="s">
        <v>84</v>
      </c>
      <c r="I15" s="342"/>
      <c r="J15" s="343"/>
      <c r="K15" s="344"/>
      <c r="L15" s="345"/>
      <c r="M15" s="34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1:24" ht="24" customHeight="1">
      <c r="A16" s="394"/>
      <c r="B16" s="285"/>
      <c r="C16" s="328" t="str">
        <f>IF(③提出用!I14="","",③提出用!I14)</f>
        <v/>
      </c>
      <c r="D16" s="329"/>
      <c r="E16" s="330"/>
      <c r="F16" s="331"/>
      <c r="G16" s="341"/>
      <c r="H16" s="293"/>
      <c r="I16" s="308"/>
      <c r="J16" s="309"/>
      <c r="K16" s="310"/>
      <c r="L16" s="311"/>
      <c r="M16" s="347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  <row r="17" spans="1:24" ht="15" customHeight="1">
      <c r="A17" s="394"/>
      <c r="B17" s="285">
        <v>2</v>
      </c>
      <c r="C17" s="348" t="str">
        <f>IF(③提出用!J15="","",③提出用!J15)</f>
        <v/>
      </c>
      <c r="D17" s="349"/>
      <c r="E17" s="350"/>
      <c r="F17" s="351"/>
      <c r="G17" s="352" t="str">
        <f>IF(③提出用!L15="","",③提出用!L15)</f>
        <v/>
      </c>
      <c r="H17" s="292" t="s">
        <v>85</v>
      </c>
      <c r="I17" s="354"/>
      <c r="J17" s="355"/>
      <c r="K17" s="356"/>
      <c r="L17" s="357"/>
      <c r="M17" s="3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1:24" ht="24" customHeight="1">
      <c r="A18" s="394"/>
      <c r="B18" s="285"/>
      <c r="C18" s="328" t="str">
        <f>IF(③提出用!I15="","",③提出用!I15)</f>
        <v/>
      </c>
      <c r="D18" s="329"/>
      <c r="E18" s="330"/>
      <c r="F18" s="331"/>
      <c r="G18" s="353"/>
      <c r="H18" s="293"/>
      <c r="I18" s="308"/>
      <c r="J18" s="309"/>
      <c r="K18" s="310"/>
      <c r="L18" s="311"/>
      <c r="M18" s="327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</row>
    <row r="19" spans="1:24" ht="15" customHeight="1">
      <c r="A19" s="394"/>
      <c r="B19" s="285">
        <v>3</v>
      </c>
      <c r="C19" s="348" t="str">
        <f>IF(③提出用!J16="","",③提出用!J16)</f>
        <v/>
      </c>
      <c r="D19" s="349"/>
      <c r="E19" s="350"/>
      <c r="F19" s="351"/>
      <c r="G19" s="352" t="str">
        <f>IF(③提出用!L16="","",③提出用!L16)</f>
        <v/>
      </c>
      <c r="H19" s="292" t="s">
        <v>81</v>
      </c>
      <c r="I19" s="354"/>
      <c r="J19" s="355"/>
      <c r="K19" s="356"/>
      <c r="L19" s="357"/>
      <c r="M19" s="3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1:24" ht="24" customHeight="1">
      <c r="A20" s="394"/>
      <c r="B20" s="285"/>
      <c r="C20" s="328" t="str">
        <f>IF(③提出用!I16="","",③提出用!I16)</f>
        <v/>
      </c>
      <c r="D20" s="329"/>
      <c r="E20" s="330"/>
      <c r="F20" s="331"/>
      <c r="G20" s="353"/>
      <c r="H20" s="293"/>
      <c r="I20" s="308"/>
      <c r="J20" s="309"/>
      <c r="K20" s="310"/>
      <c r="L20" s="311"/>
      <c r="M20" s="327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1:24" ht="15" customHeight="1">
      <c r="A21" s="394"/>
      <c r="B21" s="285">
        <v>4</v>
      </c>
      <c r="C21" s="348" t="str">
        <f>IF(③提出用!J17="","",③提出用!J17)</f>
        <v/>
      </c>
      <c r="D21" s="349"/>
      <c r="E21" s="350"/>
      <c r="F21" s="351"/>
      <c r="G21" s="352" t="str">
        <f>IF(③提出用!L17="","",③提出用!L17)</f>
        <v/>
      </c>
      <c r="H21" s="292" t="s">
        <v>85</v>
      </c>
      <c r="I21" s="354"/>
      <c r="J21" s="355"/>
      <c r="K21" s="356"/>
      <c r="L21" s="357"/>
      <c r="M21" s="3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</row>
    <row r="22" spans="1:24" ht="24" customHeight="1">
      <c r="A22" s="394"/>
      <c r="B22" s="285"/>
      <c r="C22" s="328" t="str">
        <f>IF(③提出用!I17="","",③提出用!I17)</f>
        <v/>
      </c>
      <c r="D22" s="329"/>
      <c r="E22" s="330"/>
      <c r="F22" s="331"/>
      <c r="G22" s="353"/>
      <c r="H22" s="293"/>
      <c r="I22" s="308"/>
      <c r="J22" s="309"/>
      <c r="K22" s="310"/>
      <c r="L22" s="311"/>
      <c r="M22" s="327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</row>
    <row r="23" spans="1:24" ht="15" customHeight="1">
      <c r="A23" s="394"/>
      <c r="B23" s="285">
        <v>5</v>
      </c>
      <c r="C23" s="348" t="str">
        <f>IF(③提出用!J18="","",③提出用!J18)</f>
        <v/>
      </c>
      <c r="D23" s="349"/>
      <c r="E23" s="350"/>
      <c r="F23" s="351"/>
      <c r="G23" s="352" t="str">
        <f>IF(③提出用!L18="","",③提出用!L18)</f>
        <v/>
      </c>
      <c r="H23" s="292" t="s">
        <v>81</v>
      </c>
      <c r="I23" s="354"/>
      <c r="J23" s="355"/>
      <c r="K23" s="356"/>
      <c r="L23" s="357"/>
      <c r="M23" s="3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  <row r="24" spans="1:24" ht="24" customHeight="1">
      <c r="A24" s="394"/>
      <c r="B24" s="285"/>
      <c r="C24" s="328" t="str">
        <f>IF(③提出用!I18="","",③提出用!I18)</f>
        <v/>
      </c>
      <c r="D24" s="329"/>
      <c r="E24" s="330"/>
      <c r="F24" s="331"/>
      <c r="G24" s="353"/>
      <c r="H24" s="293"/>
      <c r="I24" s="308"/>
      <c r="J24" s="309"/>
      <c r="K24" s="310"/>
      <c r="L24" s="311"/>
      <c r="M24" s="327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</row>
    <row r="25" spans="1:24" ht="15" customHeight="1">
      <c r="A25" s="394"/>
      <c r="B25" s="285">
        <v>6</v>
      </c>
      <c r="C25" s="348" t="str">
        <f>IF(③提出用!J19="","",③提出用!J19)</f>
        <v/>
      </c>
      <c r="D25" s="349"/>
      <c r="E25" s="350"/>
      <c r="F25" s="351"/>
      <c r="G25" s="352" t="str">
        <f>IF(③提出用!L19="","",③提出用!L19)</f>
        <v/>
      </c>
      <c r="H25" s="292" t="s">
        <v>81</v>
      </c>
      <c r="I25" s="354"/>
      <c r="J25" s="355"/>
      <c r="K25" s="356"/>
      <c r="L25" s="357"/>
      <c r="M25" s="3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</row>
    <row r="26" spans="1:24" ht="24" customHeight="1">
      <c r="A26" s="394"/>
      <c r="B26" s="285"/>
      <c r="C26" s="328" t="str">
        <f>IF(③提出用!I19="","",③提出用!I19)</f>
        <v/>
      </c>
      <c r="D26" s="329"/>
      <c r="E26" s="330"/>
      <c r="F26" s="331"/>
      <c r="G26" s="353"/>
      <c r="H26" s="293"/>
      <c r="I26" s="308"/>
      <c r="J26" s="309"/>
      <c r="K26" s="310"/>
      <c r="L26" s="311"/>
      <c r="M26" s="327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4" ht="15" customHeight="1">
      <c r="A27" s="394"/>
      <c r="B27" s="285">
        <v>7</v>
      </c>
      <c r="C27" s="348" t="str">
        <f>IF(③提出用!J20="","",③提出用!J20)</f>
        <v/>
      </c>
      <c r="D27" s="349"/>
      <c r="E27" s="350"/>
      <c r="F27" s="351"/>
      <c r="G27" s="352" t="str">
        <f>IF(③提出用!L20="","",③提出用!L20)</f>
        <v/>
      </c>
      <c r="H27" s="292" t="s">
        <v>81</v>
      </c>
      <c r="I27" s="354"/>
      <c r="J27" s="355"/>
      <c r="K27" s="356"/>
      <c r="L27" s="357"/>
      <c r="M27" s="3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</row>
    <row r="28" spans="1:24" ht="24" customHeight="1">
      <c r="A28" s="394"/>
      <c r="B28" s="285"/>
      <c r="C28" s="328" t="str">
        <f>IF(③提出用!I20="","",③提出用!I20)</f>
        <v/>
      </c>
      <c r="D28" s="329"/>
      <c r="E28" s="330"/>
      <c r="F28" s="331"/>
      <c r="G28" s="353"/>
      <c r="H28" s="293"/>
      <c r="I28" s="308"/>
      <c r="J28" s="309"/>
      <c r="K28" s="310"/>
      <c r="L28" s="311"/>
      <c r="M28" s="327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</row>
    <row r="29" spans="1:24" ht="15" customHeight="1">
      <c r="A29" s="394"/>
      <c r="B29" s="285">
        <v>8</v>
      </c>
      <c r="C29" s="348" t="str">
        <f>IF(③提出用!J21="","",③提出用!J21)</f>
        <v/>
      </c>
      <c r="D29" s="349"/>
      <c r="E29" s="350"/>
      <c r="F29" s="351"/>
      <c r="G29" s="352" t="str">
        <f>IF(③提出用!L21="","",③提出用!L21)</f>
        <v/>
      </c>
      <c r="H29" s="428" t="s">
        <v>81</v>
      </c>
      <c r="I29" s="354"/>
      <c r="J29" s="355"/>
      <c r="K29" s="356"/>
      <c r="L29" s="357"/>
      <c r="M29" s="3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</row>
    <row r="30" spans="1:24" ht="24" customHeight="1" thickBot="1">
      <c r="A30" s="392"/>
      <c r="B30" s="319"/>
      <c r="C30" s="430" t="str">
        <f>IF(③提出用!I21="","",③提出用!I21)</f>
        <v/>
      </c>
      <c r="D30" s="431"/>
      <c r="E30" s="432"/>
      <c r="F30" s="433"/>
      <c r="G30" s="372"/>
      <c r="H30" s="429"/>
      <c r="I30" s="423"/>
      <c r="J30" s="424"/>
      <c r="K30" s="425"/>
      <c r="L30" s="426"/>
      <c r="M30" s="359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1:24" ht="15" customHeight="1" thickTop="1">
      <c r="A31" s="395" t="s">
        <v>90</v>
      </c>
      <c r="B31" s="284">
        <v>1</v>
      </c>
      <c r="C31" s="373" t="str">
        <f>IF(③提出用!J22="","",③提出用!J22)</f>
        <v/>
      </c>
      <c r="D31" s="374"/>
      <c r="E31" s="375"/>
      <c r="F31" s="376"/>
      <c r="G31" s="377" t="str">
        <f>IF(③提出用!L22="","",③提出用!L22)</f>
        <v/>
      </c>
      <c r="H31" s="292" t="s">
        <v>84</v>
      </c>
      <c r="I31" s="378"/>
      <c r="J31" s="379"/>
      <c r="K31" s="380"/>
      <c r="L31" s="381"/>
      <c r="M31" s="327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1:24" ht="24" customHeight="1">
      <c r="A32" s="394"/>
      <c r="B32" s="285"/>
      <c r="C32" s="328" t="str">
        <f>IF(③提出用!I22="","",③提出用!I22)</f>
        <v/>
      </c>
      <c r="D32" s="329"/>
      <c r="E32" s="330"/>
      <c r="F32" s="331"/>
      <c r="G32" s="353"/>
      <c r="H32" s="293"/>
      <c r="I32" s="308"/>
      <c r="J32" s="309"/>
      <c r="K32" s="310"/>
      <c r="L32" s="311"/>
      <c r="M32" s="347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1:24" ht="15" customHeight="1">
      <c r="A33" s="394"/>
      <c r="B33" s="285">
        <v>2</v>
      </c>
      <c r="C33" s="348" t="str">
        <f>IF(③提出用!J23="","",③提出用!J23)</f>
        <v/>
      </c>
      <c r="D33" s="349"/>
      <c r="E33" s="350"/>
      <c r="F33" s="351"/>
      <c r="G33" s="352" t="str">
        <f>IF(③提出用!L23="","",③提出用!L23)</f>
        <v/>
      </c>
      <c r="H33" s="292" t="s">
        <v>85</v>
      </c>
      <c r="I33" s="354"/>
      <c r="J33" s="355"/>
      <c r="K33" s="356"/>
      <c r="L33" s="357"/>
      <c r="M33" s="3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1:24" ht="24" customHeight="1">
      <c r="A34" s="394"/>
      <c r="B34" s="285"/>
      <c r="C34" s="328" t="str">
        <f>IF(③提出用!I23="","",③提出用!I23)</f>
        <v/>
      </c>
      <c r="D34" s="329"/>
      <c r="E34" s="330"/>
      <c r="F34" s="331"/>
      <c r="G34" s="353"/>
      <c r="H34" s="293"/>
      <c r="I34" s="308"/>
      <c r="J34" s="309"/>
      <c r="K34" s="310"/>
      <c r="L34" s="311"/>
      <c r="M34" s="327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1:24" ht="15" customHeight="1">
      <c r="A35" s="394"/>
      <c r="B35" s="285">
        <v>3</v>
      </c>
      <c r="C35" s="348" t="str">
        <f>IF(③提出用!J24="","",③提出用!J24)</f>
        <v/>
      </c>
      <c r="D35" s="349"/>
      <c r="E35" s="350"/>
      <c r="F35" s="351"/>
      <c r="G35" s="352" t="str">
        <f>IF(③提出用!L24="","",③提出用!L24)</f>
        <v/>
      </c>
      <c r="H35" s="292" t="s">
        <v>81</v>
      </c>
      <c r="I35" s="354"/>
      <c r="J35" s="355"/>
      <c r="K35" s="356"/>
      <c r="L35" s="357"/>
      <c r="M35" s="3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1:24" ht="24" customHeight="1">
      <c r="A36" s="394"/>
      <c r="B36" s="285"/>
      <c r="C36" s="328" t="str">
        <f>IF(③提出用!I24="","",③提出用!I24)</f>
        <v/>
      </c>
      <c r="D36" s="329"/>
      <c r="E36" s="330"/>
      <c r="F36" s="331"/>
      <c r="G36" s="353"/>
      <c r="H36" s="293"/>
      <c r="I36" s="308"/>
      <c r="J36" s="309"/>
      <c r="K36" s="310"/>
      <c r="L36" s="311"/>
      <c r="M36" s="327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1:24" ht="15" customHeight="1">
      <c r="A37" s="394"/>
      <c r="B37" s="285">
        <v>4</v>
      </c>
      <c r="C37" s="348" t="str">
        <f>IF(③提出用!J25="","",③提出用!J25)</f>
        <v/>
      </c>
      <c r="D37" s="349"/>
      <c r="E37" s="350"/>
      <c r="F37" s="351"/>
      <c r="G37" s="352" t="str">
        <f>IF(③提出用!L25="","",③提出用!L25)</f>
        <v/>
      </c>
      <c r="H37" s="292" t="s">
        <v>85</v>
      </c>
      <c r="I37" s="354"/>
      <c r="J37" s="355"/>
      <c r="K37" s="356"/>
      <c r="L37" s="357"/>
      <c r="M37" s="3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1:24" ht="24" customHeight="1">
      <c r="A38" s="394"/>
      <c r="B38" s="285"/>
      <c r="C38" s="328" t="str">
        <f>IF(③提出用!I25="","",③提出用!I25)</f>
        <v/>
      </c>
      <c r="D38" s="329"/>
      <c r="E38" s="330"/>
      <c r="F38" s="331"/>
      <c r="G38" s="353"/>
      <c r="H38" s="293"/>
      <c r="I38" s="308"/>
      <c r="J38" s="309"/>
      <c r="K38" s="310"/>
      <c r="L38" s="311"/>
      <c r="M38" s="327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1:24" ht="15" customHeight="1">
      <c r="A39" s="394"/>
      <c r="B39" s="285">
        <v>5</v>
      </c>
      <c r="C39" s="348" t="str">
        <f>IF(③提出用!J26="","",③提出用!J26)</f>
        <v/>
      </c>
      <c r="D39" s="349"/>
      <c r="E39" s="350"/>
      <c r="F39" s="351"/>
      <c r="G39" s="352" t="str">
        <f>IF(③提出用!L26="","",③提出用!L26)</f>
        <v/>
      </c>
      <c r="H39" s="292" t="s">
        <v>81</v>
      </c>
      <c r="I39" s="354"/>
      <c r="J39" s="355"/>
      <c r="K39" s="356"/>
      <c r="L39" s="357"/>
      <c r="M39" s="3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1:24" ht="24" customHeight="1">
      <c r="A40" s="394"/>
      <c r="B40" s="285"/>
      <c r="C40" s="328" t="str">
        <f>IF(③提出用!I26="","",③提出用!I26)</f>
        <v/>
      </c>
      <c r="D40" s="329"/>
      <c r="E40" s="330"/>
      <c r="F40" s="331"/>
      <c r="G40" s="353"/>
      <c r="H40" s="293"/>
      <c r="I40" s="308"/>
      <c r="J40" s="309"/>
      <c r="K40" s="310"/>
      <c r="L40" s="311"/>
      <c r="M40" s="327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24" ht="15" customHeight="1">
      <c r="A41" s="394"/>
      <c r="B41" s="285">
        <v>6</v>
      </c>
      <c r="C41" s="348" t="str">
        <f>IF(③提出用!J27="","",③提出用!J27)</f>
        <v/>
      </c>
      <c r="D41" s="349"/>
      <c r="E41" s="350"/>
      <c r="F41" s="351"/>
      <c r="G41" s="352" t="str">
        <f>IF(③提出用!L27="","",③提出用!L27)</f>
        <v/>
      </c>
      <c r="H41" s="292" t="s">
        <v>81</v>
      </c>
      <c r="I41" s="354"/>
      <c r="J41" s="355"/>
      <c r="K41" s="356"/>
      <c r="L41" s="357"/>
      <c r="M41" s="3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1:24" ht="24" customHeight="1">
      <c r="A42" s="394"/>
      <c r="B42" s="285"/>
      <c r="C42" s="328" t="str">
        <f>IF(③提出用!I27="","",③提出用!I27)</f>
        <v/>
      </c>
      <c r="D42" s="329"/>
      <c r="E42" s="330"/>
      <c r="F42" s="331"/>
      <c r="G42" s="353"/>
      <c r="H42" s="293"/>
      <c r="I42" s="308"/>
      <c r="J42" s="309"/>
      <c r="K42" s="310"/>
      <c r="L42" s="311"/>
      <c r="M42" s="327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</row>
    <row r="43" spans="1:24" ht="15" customHeight="1">
      <c r="A43" s="394"/>
      <c r="B43" s="285">
        <v>7</v>
      </c>
      <c r="C43" s="348" t="str">
        <f>IF(③提出用!J28="","",③提出用!J28)</f>
        <v/>
      </c>
      <c r="D43" s="349"/>
      <c r="E43" s="350"/>
      <c r="F43" s="351"/>
      <c r="G43" s="352" t="str">
        <f>IF(③提出用!L28="","",③提出用!L28)</f>
        <v/>
      </c>
      <c r="H43" s="292" t="s">
        <v>81</v>
      </c>
      <c r="I43" s="354"/>
      <c r="J43" s="355"/>
      <c r="K43" s="356"/>
      <c r="L43" s="357"/>
      <c r="M43" s="3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1:24" ht="24" customHeight="1">
      <c r="A44" s="394"/>
      <c r="B44" s="285"/>
      <c r="C44" s="328" t="str">
        <f>IF(③提出用!I28="","",③提出用!I28)</f>
        <v/>
      </c>
      <c r="D44" s="329"/>
      <c r="E44" s="330"/>
      <c r="F44" s="331"/>
      <c r="G44" s="353"/>
      <c r="H44" s="293"/>
      <c r="I44" s="308"/>
      <c r="J44" s="309"/>
      <c r="K44" s="310"/>
      <c r="L44" s="311"/>
      <c r="M44" s="327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1:24" ht="15" customHeight="1">
      <c r="A45" s="394"/>
      <c r="B45" s="285">
        <v>8</v>
      </c>
      <c r="C45" s="348" t="str">
        <f>IF(③提出用!J29="","",③提出用!J29)</f>
        <v/>
      </c>
      <c r="D45" s="349"/>
      <c r="E45" s="350"/>
      <c r="F45" s="351"/>
      <c r="G45" s="352" t="str">
        <f>IF(③提出用!L29="","",③提出用!L29)</f>
        <v/>
      </c>
      <c r="H45" s="292" t="s">
        <v>81</v>
      </c>
      <c r="I45" s="354"/>
      <c r="J45" s="355"/>
      <c r="K45" s="356"/>
      <c r="L45" s="357"/>
      <c r="M45" s="3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1:24" ht="24" customHeight="1" thickBot="1">
      <c r="A46" s="396"/>
      <c r="B46" s="403"/>
      <c r="C46" s="446" t="str">
        <f>IF(③提出用!I29="","",③提出用!I29)</f>
        <v/>
      </c>
      <c r="D46" s="447"/>
      <c r="E46" s="448"/>
      <c r="F46" s="449"/>
      <c r="G46" s="404"/>
      <c r="H46" s="293"/>
      <c r="I46" s="450"/>
      <c r="J46" s="451"/>
      <c r="K46" s="452"/>
      <c r="L46" s="453"/>
      <c r="M46" s="382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1:24" ht="15" customHeight="1">
      <c r="A47" s="148"/>
      <c r="B47" s="455"/>
      <c r="C47" s="456"/>
      <c r="D47" s="456"/>
      <c r="E47" s="457"/>
      <c r="F47" s="458"/>
      <c r="G47" s="459"/>
      <c r="H47" s="440"/>
      <c r="I47" s="460"/>
      <c r="J47" s="460"/>
      <c r="K47" s="461"/>
      <c r="L47" s="462"/>
      <c r="M47" s="454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1:24" ht="24" customHeight="1">
      <c r="A48" s="148"/>
      <c r="B48" s="435"/>
      <c r="C48" s="329"/>
      <c r="D48" s="329"/>
      <c r="E48" s="330"/>
      <c r="F48" s="445"/>
      <c r="G48" s="439"/>
      <c r="H48" s="441"/>
      <c r="I48" s="309"/>
      <c r="J48" s="309"/>
      <c r="K48" s="310"/>
      <c r="L48" s="434"/>
      <c r="M48" s="427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1:24" ht="15" customHeight="1">
      <c r="A49" s="148"/>
      <c r="B49" s="435"/>
      <c r="C49" s="436"/>
      <c r="D49" s="436"/>
      <c r="E49" s="437"/>
      <c r="F49" s="438"/>
      <c r="G49" s="439"/>
      <c r="H49" s="440"/>
      <c r="I49" s="442"/>
      <c r="J49" s="442"/>
      <c r="K49" s="443"/>
      <c r="L49" s="444"/>
      <c r="M49" s="427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1:24" ht="24" customHeight="1">
      <c r="A50" s="148"/>
      <c r="B50" s="435"/>
      <c r="C50" s="329"/>
      <c r="D50" s="329"/>
      <c r="E50" s="330"/>
      <c r="F50" s="445"/>
      <c r="G50" s="439"/>
      <c r="H50" s="441"/>
      <c r="I50" s="309"/>
      <c r="J50" s="309"/>
      <c r="K50" s="310"/>
      <c r="L50" s="434"/>
      <c r="M50" s="427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1:24" ht="18" customHeight="1">
      <c r="B51" s="139"/>
      <c r="C51" s="139"/>
      <c r="F51" s="139"/>
      <c r="G51" s="139"/>
    </row>
    <row r="52" spans="1:24" ht="18" customHeight="1">
      <c r="B52" s="399" t="s">
        <v>86</v>
      </c>
      <c r="C52" s="219"/>
      <c r="D52" s="219"/>
      <c r="E52" s="219"/>
      <c r="F52" s="219"/>
      <c r="G52" s="219"/>
      <c r="I52" s="140"/>
    </row>
    <row r="53" spans="1:24" ht="18" customHeight="1">
      <c r="B53" s="139"/>
      <c r="C53" s="368" t="str">
        <f>IF(①ﾃﾞｰﾀ!I21="","令和　年　月　日","令和"&amp;DBCS(①ﾃﾞｰﾀ!E21)&amp;"年"&amp;DBCS(①ﾃﾞｰﾀ!G21)&amp;"月"&amp;DBCS(①ﾃﾞｰﾀ!I21)&amp;"日")</f>
        <v>令和　年　月　日</v>
      </c>
      <c r="D53" s="369"/>
      <c r="E53" s="369"/>
      <c r="F53" s="369"/>
      <c r="G53" s="369"/>
      <c r="H53" s="141"/>
    </row>
    <row r="54" spans="1:24" ht="18" customHeight="1">
      <c r="B54" s="139"/>
      <c r="C54" s="397" t="str">
        <f>IF(①ﾃﾞｰﾀ!G6="","中学校　校長",①ﾃﾞｰﾀ!D6&amp;①ﾃﾞｰﾀ!F6&amp;①ﾃﾞｰﾀ!G6&amp;①ﾃﾞｰﾀ!J6&amp;"　校長")</f>
        <v>中学校　校長</v>
      </c>
      <c r="D54" s="398"/>
      <c r="E54" s="398"/>
      <c r="F54" s="398"/>
      <c r="G54" s="398"/>
      <c r="H54" s="398"/>
      <c r="I54" s="370" t="str">
        <f>IF(①ﾃﾞｰﾀ!D7="","",①ﾃﾞｰﾀ!D7)</f>
        <v/>
      </c>
      <c r="J54" s="371"/>
      <c r="K54" s="371"/>
    </row>
    <row r="55" spans="1:24" ht="15" customHeight="1">
      <c r="A55" s="148"/>
      <c r="B55" s="435"/>
      <c r="C55" s="436"/>
      <c r="D55" s="436"/>
      <c r="E55" s="437"/>
      <c r="F55" s="438"/>
      <c r="G55" s="439"/>
      <c r="H55" s="440"/>
      <c r="I55" s="442"/>
      <c r="J55" s="442"/>
      <c r="K55" s="443"/>
      <c r="L55" s="444"/>
      <c r="M55" s="427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</row>
    <row r="56" spans="1:24" ht="24" customHeight="1">
      <c r="A56" s="148"/>
      <c r="B56" s="435"/>
      <c r="C56" s="329"/>
      <c r="D56" s="329"/>
      <c r="E56" s="330"/>
      <c r="F56" s="445"/>
      <c r="G56" s="439"/>
      <c r="H56" s="441"/>
      <c r="I56" s="309"/>
      <c r="J56" s="309"/>
      <c r="K56" s="310"/>
      <c r="L56" s="434"/>
      <c r="M56" s="427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1:24" ht="15" customHeight="1">
      <c r="A57" s="148"/>
      <c r="B57" s="435"/>
      <c r="C57" s="436"/>
      <c r="D57" s="436"/>
      <c r="E57" s="437"/>
      <c r="F57" s="438"/>
      <c r="G57" s="439"/>
      <c r="H57" s="440"/>
      <c r="I57" s="442"/>
      <c r="J57" s="442"/>
      <c r="K57" s="443"/>
      <c r="L57" s="444"/>
      <c r="M57" s="427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1:24" ht="24" customHeight="1">
      <c r="A58" s="148"/>
      <c r="B58" s="435"/>
      <c r="C58" s="329"/>
      <c r="D58" s="329"/>
      <c r="E58" s="330"/>
      <c r="F58" s="445"/>
      <c r="G58" s="439"/>
      <c r="H58" s="441"/>
      <c r="I58" s="309"/>
      <c r="J58" s="309"/>
      <c r="K58" s="310"/>
      <c r="L58" s="434"/>
      <c r="M58" s="427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1:24" ht="18" customHeight="1">
      <c r="B59" s="139"/>
      <c r="E59" s="139"/>
      <c r="F59" s="139"/>
    </row>
  </sheetData>
  <sheetProtection password="CC4D" sheet="1"/>
  <mergeCells count="190">
    <mergeCell ref="C54:H54"/>
    <mergeCell ref="I54:K54"/>
    <mergeCell ref="B47:B48"/>
    <mergeCell ref="C47:F47"/>
    <mergeCell ref="G47:G48"/>
    <mergeCell ref="H47:H48"/>
    <mergeCell ref="I47:L47"/>
    <mergeCell ref="C48:F48"/>
    <mergeCell ref="M47:M48"/>
    <mergeCell ref="I48:L48"/>
    <mergeCell ref="B55:B56"/>
    <mergeCell ref="C55:F55"/>
    <mergeCell ref="G55:G56"/>
    <mergeCell ref="H55:H56"/>
    <mergeCell ref="I55:L55"/>
    <mergeCell ref="M55:M56"/>
    <mergeCell ref="C56:F56"/>
    <mergeCell ref="I56:L56"/>
    <mergeCell ref="M45:M46"/>
    <mergeCell ref="C46:F46"/>
    <mergeCell ref="I46:L46"/>
    <mergeCell ref="B57:B58"/>
    <mergeCell ref="C57:F57"/>
    <mergeCell ref="G57:G58"/>
    <mergeCell ref="H57:H58"/>
    <mergeCell ref="I57:L57"/>
    <mergeCell ref="M57:M58"/>
    <mergeCell ref="C58:F58"/>
    <mergeCell ref="I44:L44"/>
    <mergeCell ref="B45:B46"/>
    <mergeCell ref="C45:F45"/>
    <mergeCell ref="G45:G46"/>
    <mergeCell ref="H45:H46"/>
    <mergeCell ref="I45:L45"/>
    <mergeCell ref="M41:M42"/>
    <mergeCell ref="C42:F42"/>
    <mergeCell ref="I42:L42"/>
    <mergeCell ref="B43:B44"/>
    <mergeCell ref="C43:F43"/>
    <mergeCell ref="G43:G44"/>
    <mergeCell ref="H43:H44"/>
    <mergeCell ref="I43:L43"/>
    <mergeCell ref="M43:M44"/>
    <mergeCell ref="C44:F44"/>
    <mergeCell ref="I40:L40"/>
    <mergeCell ref="B41:B42"/>
    <mergeCell ref="C41:F41"/>
    <mergeCell ref="G41:G42"/>
    <mergeCell ref="H41:H42"/>
    <mergeCell ref="I41:L41"/>
    <mergeCell ref="M37:M38"/>
    <mergeCell ref="C38:F38"/>
    <mergeCell ref="I38:L38"/>
    <mergeCell ref="B39:B40"/>
    <mergeCell ref="C39:F39"/>
    <mergeCell ref="G39:G40"/>
    <mergeCell ref="H39:H40"/>
    <mergeCell ref="I39:L39"/>
    <mergeCell ref="M39:M40"/>
    <mergeCell ref="C40:F40"/>
    <mergeCell ref="H35:H36"/>
    <mergeCell ref="I35:L35"/>
    <mergeCell ref="M35:M36"/>
    <mergeCell ref="C36:F36"/>
    <mergeCell ref="I36:L36"/>
    <mergeCell ref="B37:B38"/>
    <mergeCell ref="C37:F37"/>
    <mergeCell ref="G37:G38"/>
    <mergeCell ref="H37:H38"/>
    <mergeCell ref="I37:L37"/>
    <mergeCell ref="M31:M32"/>
    <mergeCell ref="C32:F32"/>
    <mergeCell ref="I32:L32"/>
    <mergeCell ref="B33:B34"/>
    <mergeCell ref="C33:F33"/>
    <mergeCell ref="G33:G34"/>
    <mergeCell ref="H33:H34"/>
    <mergeCell ref="I33:L33"/>
    <mergeCell ref="M33:M34"/>
    <mergeCell ref="C34:F34"/>
    <mergeCell ref="A31:A46"/>
    <mergeCell ref="B31:B32"/>
    <mergeCell ref="C31:F31"/>
    <mergeCell ref="G31:G32"/>
    <mergeCell ref="H31:H32"/>
    <mergeCell ref="I31:L31"/>
    <mergeCell ref="I34:L34"/>
    <mergeCell ref="B35:B36"/>
    <mergeCell ref="C35:F35"/>
    <mergeCell ref="G35:G36"/>
    <mergeCell ref="I58:L58"/>
    <mergeCell ref="B49:B50"/>
    <mergeCell ref="C49:F49"/>
    <mergeCell ref="G49:G50"/>
    <mergeCell ref="H49:H50"/>
    <mergeCell ref="I49:L49"/>
    <mergeCell ref="C50:F50"/>
    <mergeCell ref="I50:L50"/>
    <mergeCell ref="B52:G52"/>
    <mergeCell ref="C53:G53"/>
    <mergeCell ref="M49:M50"/>
    <mergeCell ref="A1:M1"/>
    <mergeCell ref="A2:M2"/>
    <mergeCell ref="B29:B30"/>
    <mergeCell ref="C29:F29"/>
    <mergeCell ref="G29:G30"/>
    <mergeCell ref="H29:H30"/>
    <mergeCell ref="I29:L29"/>
    <mergeCell ref="M29:M30"/>
    <mergeCell ref="C30:F30"/>
    <mergeCell ref="I30:L30"/>
    <mergeCell ref="B27:B28"/>
    <mergeCell ref="C27:F27"/>
    <mergeCell ref="G27:G28"/>
    <mergeCell ref="H27:H28"/>
    <mergeCell ref="I27:L27"/>
    <mergeCell ref="M27:M28"/>
    <mergeCell ref="C28:F28"/>
    <mergeCell ref="I28:L28"/>
    <mergeCell ref="B25:B26"/>
    <mergeCell ref="C25:F25"/>
    <mergeCell ref="G25:G26"/>
    <mergeCell ref="H25:H26"/>
    <mergeCell ref="I25:L25"/>
    <mergeCell ref="M25:M26"/>
    <mergeCell ref="C26:F26"/>
    <mergeCell ref="I26:L26"/>
    <mergeCell ref="B23:B24"/>
    <mergeCell ref="C23:F23"/>
    <mergeCell ref="G23:G24"/>
    <mergeCell ref="H23:H24"/>
    <mergeCell ref="I23:L23"/>
    <mergeCell ref="M23:M24"/>
    <mergeCell ref="C24:F24"/>
    <mergeCell ref="I24:L24"/>
    <mergeCell ref="B21:B22"/>
    <mergeCell ref="C21:F21"/>
    <mergeCell ref="G21:G22"/>
    <mergeCell ref="H21:H22"/>
    <mergeCell ref="I21:L21"/>
    <mergeCell ref="M21:M22"/>
    <mergeCell ref="C22:F22"/>
    <mergeCell ref="M17:M18"/>
    <mergeCell ref="C18:F18"/>
    <mergeCell ref="I22:L22"/>
    <mergeCell ref="G19:G20"/>
    <mergeCell ref="H19:H20"/>
    <mergeCell ref="I19:L19"/>
    <mergeCell ref="M19:M20"/>
    <mergeCell ref="C20:F20"/>
    <mergeCell ref="I20:L20"/>
    <mergeCell ref="B19:B20"/>
    <mergeCell ref="C19:F19"/>
    <mergeCell ref="M15:M16"/>
    <mergeCell ref="C16:F16"/>
    <mergeCell ref="I16:L16"/>
    <mergeCell ref="B17:B18"/>
    <mergeCell ref="C17:F17"/>
    <mergeCell ref="G17:G18"/>
    <mergeCell ref="H17:H18"/>
    <mergeCell ref="I17:L17"/>
    <mergeCell ref="M13:M14"/>
    <mergeCell ref="C14:F14"/>
    <mergeCell ref="I14:L14"/>
    <mergeCell ref="A15:A30"/>
    <mergeCell ref="B15:B16"/>
    <mergeCell ref="C15:F15"/>
    <mergeCell ref="G15:G16"/>
    <mergeCell ref="H15:H16"/>
    <mergeCell ref="I15:L15"/>
    <mergeCell ref="I18:L18"/>
    <mergeCell ref="C10:G10"/>
    <mergeCell ref="I10:M10"/>
    <mergeCell ref="I11:M11"/>
    <mergeCell ref="C12:G12"/>
    <mergeCell ref="I12:M12"/>
    <mergeCell ref="A13:A14"/>
    <mergeCell ref="B13:B14"/>
    <mergeCell ref="C13:F13"/>
    <mergeCell ref="G13:G14"/>
    <mergeCell ref="I13:L13"/>
    <mergeCell ref="C4:G4"/>
    <mergeCell ref="C5:G5"/>
    <mergeCell ref="I6:M6"/>
    <mergeCell ref="C7:G7"/>
    <mergeCell ref="I7:M7"/>
    <mergeCell ref="B8:B9"/>
    <mergeCell ref="C8:G9"/>
    <mergeCell ref="H8:H9"/>
    <mergeCell ref="I8:M9"/>
  </mergeCells>
  <phoneticPr fontId="3"/>
  <conditionalFormatting sqref="X10:X12">
    <cfRule type="expression" dxfId="22" priority="1" stopIfTrue="1">
      <formula>AA8&lt;&gt;"教職員外"</formula>
    </cfRule>
  </conditionalFormatting>
  <conditionalFormatting sqref="X8:X9">
    <cfRule type="expression" dxfId="21" priority="2" stopIfTrue="1">
      <formula>AA8&lt;&gt;"校長"</formula>
    </cfRule>
  </conditionalFormatting>
  <conditionalFormatting sqref="W10:W12">
    <cfRule type="expression" dxfId="20" priority="3" stopIfTrue="1">
      <formula>AA8&lt;&gt;"教職員外"</formula>
    </cfRule>
  </conditionalFormatting>
  <conditionalFormatting sqref="W8:W9">
    <cfRule type="expression" dxfId="19" priority="4" stopIfTrue="1">
      <formula>AA8&lt;&gt;"校長"</formula>
    </cfRule>
  </conditionalFormatting>
  <conditionalFormatting sqref="V10:V12">
    <cfRule type="expression" dxfId="18" priority="5" stopIfTrue="1">
      <formula>AA8&lt;&gt;"教職員外"</formula>
    </cfRule>
  </conditionalFormatting>
  <conditionalFormatting sqref="V8:V9">
    <cfRule type="expression" dxfId="17" priority="6" stopIfTrue="1">
      <formula>AA8&lt;&gt;"校長"</formula>
    </cfRule>
  </conditionalFormatting>
  <conditionalFormatting sqref="U10:U12">
    <cfRule type="expression" dxfId="16" priority="7" stopIfTrue="1">
      <formula>AA8&lt;&gt;"教職員外"</formula>
    </cfRule>
  </conditionalFormatting>
  <conditionalFormatting sqref="U8:U9">
    <cfRule type="expression" dxfId="15" priority="8" stopIfTrue="1">
      <formula>AA8&lt;&gt;"校長"</formula>
    </cfRule>
  </conditionalFormatting>
  <conditionalFormatting sqref="T10:T12">
    <cfRule type="expression" dxfId="14" priority="9" stopIfTrue="1">
      <formula>AA8&lt;&gt;"教職員外"</formula>
    </cfRule>
  </conditionalFormatting>
  <conditionalFormatting sqref="T8:T9">
    <cfRule type="expression" dxfId="13" priority="10" stopIfTrue="1">
      <formula>AA8&lt;&gt;"校長"</formula>
    </cfRule>
  </conditionalFormatting>
  <conditionalFormatting sqref="S10:S12">
    <cfRule type="expression" dxfId="12" priority="11" stopIfTrue="1">
      <formula>AA8&lt;&gt;"教職員外"</formula>
    </cfRule>
  </conditionalFormatting>
  <conditionalFormatting sqref="S8:S9">
    <cfRule type="expression" dxfId="11" priority="12" stopIfTrue="1">
      <formula>AA8&lt;&gt;"校長"</formula>
    </cfRule>
  </conditionalFormatting>
  <conditionalFormatting sqref="R10:R12">
    <cfRule type="expression" dxfId="10" priority="13" stopIfTrue="1">
      <formula>AA8&lt;&gt;"教職員外"</formula>
    </cfRule>
  </conditionalFormatting>
  <conditionalFormatting sqref="R8:R9">
    <cfRule type="expression" dxfId="9" priority="14" stopIfTrue="1">
      <formula>AA8&lt;&gt;"校長"</formula>
    </cfRule>
  </conditionalFormatting>
  <conditionalFormatting sqref="Q10:Q12">
    <cfRule type="expression" dxfId="8" priority="15" stopIfTrue="1">
      <formula>AA8&lt;&gt;"教職員外"</formula>
    </cfRule>
  </conditionalFormatting>
  <conditionalFormatting sqref="Q8:Q9">
    <cfRule type="expression" dxfId="7" priority="16" stopIfTrue="1">
      <formula>AA8&lt;&gt;"校長"</formula>
    </cfRule>
  </conditionalFormatting>
  <conditionalFormatting sqref="P10:P12">
    <cfRule type="expression" dxfId="6" priority="17" stopIfTrue="1">
      <formula>AA8&lt;&gt;"教職員外"</formula>
    </cfRule>
  </conditionalFormatting>
  <conditionalFormatting sqref="P8:P9">
    <cfRule type="expression" dxfId="5" priority="18" stopIfTrue="1">
      <formula>AA8&lt;&gt;"校長"</formula>
    </cfRule>
  </conditionalFormatting>
  <conditionalFormatting sqref="O10:O12">
    <cfRule type="expression" dxfId="4" priority="19" stopIfTrue="1">
      <formula>AA8&lt;&gt;"教職員外"</formula>
    </cfRule>
  </conditionalFormatting>
  <conditionalFormatting sqref="O8:O9">
    <cfRule type="expression" dxfId="3" priority="20" stopIfTrue="1">
      <formula>AA8&lt;&gt;"校長"</formula>
    </cfRule>
  </conditionalFormatting>
  <conditionalFormatting sqref="H12">
    <cfRule type="expression" dxfId="2" priority="21" stopIfTrue="1">
      <formula>AA10&lt;&gt;"教職員外"</formula>
    </cfRule>
  </conditionalFormatting>
  <conditionalFormatting sqref="N10:N12">
    <cfRule type="expression" dxfId="1" priority="22" stopIfTrue="1">
      <formula>AA8&lt;&gt;"教職員外"</formula>
    </cfRule>
  </conditionalFormatting>
  <conditionalFormatting sqref="N8:N9">
    <cfRule type="expression" dxfId="0" priority="23" stopIfTrue="1">
      <formula>AA8&lt;&gt;"校長"</formula>
    </cfRule>
  </conditionalFormatting>
  <dataValidations count="3">
    <dataValidation imeMode="on" allowBlank="1" showInputMessage="1" showErrorMessage="1" sqref="C6"/>
    <dataValidation imeMode="fullKatakana" allowBlank="1" showInputMessage="1" showErrorMessage="1" sqref="I45:J45 I43:J43 I41:J41 I39:J39 I37:J37 I35:J35 I33:J33 I31:J31 I29:J29 I27:J27 I25:J25 I23:J23 I21:J21 I19:J19 I15:J15 I17:J17 I47:J47 I55:J55 I57:J57 I49:J49 C55:D58 C15:D50"/>
    <dataValidation imeMode="hiragana" allowBlank="1" showInputMessage="1" showErrorMessage="1" sqref="I5 C5 I8:M10 I16:L16 I18:L18 I20:L20 I22:L22 I24:L24 I26:L26 I28:L28 I30:L30 I32:L32 I34:L34 I36:L36 I38:L38 I40:L40 I42:L42 I44:L44 I46:L46 I48:L48 I56:L56 I58:L58 I50:L50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showGridLines="0" view="pageBreakPreview" zoomScaleNormal="100" workbookViewId="0">
      <selection activeCell="C5" sqref="C5"/>
    </sheetView>
  </sheetViews>
  <sheetFormatPr defaultColWidth="9" defaultRowHeight="13"/>
  <cols>
    <col min="1" max="1" width="8.6328125" style="106" customWidth="1"/>
    <col min="2" max="2" width="15.6328125" style="106" customWidth="1"/>
    <col min="3" max="3" width="8.08984375" style="101" customWidth="1"/>
    <col min="4" max="4" width="8.6328125" style="106" customWidth="1"/>
    <col min="5" max="5" width="15.6328125" style="106" customWidth="1"/>
    <col min="6" max="6" width="8.08984375" style="101" customWidth="1"/>
    <col min="7" max="7" width="8.6328125" style="106" customWidth="1"/>
    <col min="8" max="8" width="15.6328125" style="106" customWidth="1"/>
    <col min="9" max="9" width="8.08984375" style="101" customWidth="1"/>
    <col min="10" max="10" width="9" style="101"/>
    <col min="11" max="13" width="0" style="101" hidden="1" customWidth="1"/>
    <col min="14" max="16384" width="9" style="101"/>
  </cols>
  <sheetData>
    <row r="1" spans="1:13" ht="22.5" customHeight="1">
      <c r="A1" s="100" t="s">
        <v>44</v>
      </c>
      <c r="B1" s="463" t="str">
        <f>IF(①ﾃﾞｰﾀ!D8="","",①ﾃﾞｰﾀ!D8)</f>
        <v/>
      </c>
      <c r="C1" s="464"/>
      <c r="D1" s="100" t="s">
        <v>45</v>
      </c>
      <c r="E1" s="463" t="str">
        <f>IF(①ﾃﾞｰﾀ!D8="","",①ﾃﾞｰﾀ!D8)</f>
        <v/>
      </c>
      <c r="F1" s="464"/>
      <c r="G1" s="100" t="s">
        <v>45</v>
      </c>
      <c r="H1" s="463"/>
      <c r="I1" s="464"/>
    </row>
    <row r="2" spans="1:13" ht="22.5" customHeight="1">
      <c r="A2" s="100" t="s">
        <v>46</v>
      </c>
      <c r="B2" s="463" t="str">
        <f>IF(①ﾃﾞｰﾀ!G6="","",①ﾃﾞｰﾀ!G6)</f>
        <v/>
      </c>
      <c r="C2" s="464"/>
      <c r="D2" s="100" t="s">
        <v>46</v>
      </c>
      <c r="E2" s="463" t="str">
        <f>IF(①ﾃﾞｰﾀ!G6="","",①ﾃﾞｰﾀ!G6)</f>
        <v/>
      </c>
      <c r="F2" s="464"/>
      <c r="G2" s="100" t="s">
        <v>46</v>
      </c>
      <c r="H2" s="463" t="str">
        <f>IF(①ﾃﾞｰﾀ!G6="","",①ﾃﾞｰﾀ!G6)</f>
        <v/>
      </c>
      <c r="I2" s="464"/>
    </row>
    <row r="3" spans="1:13" ht="22.5" customHeight="1">
      <c r="A3" s="100" t="s">
        <v>47</v>
      </c>
      <c r="B3" s="463" t="str">
        <f>IF(①ﾃﾞｰﾀ!E9="","",①ﾃﾞｰﾀ!E9)</f>
        <v/>
      </c>
      <c r="C3" s="464"/>
      <c r="D3" s="100" t="s">
        <v>47</v>
      </c>
      <c r="E3" s="463" t="str">
        <f>IF(①ﾃﾞｰﾀ!E9="","",①ﾃﾞｰﾀ!E9)</f>
        <v/>
      </c>
      <c r="F3" s="464"/>
      <c r="G3" s="100" t="s">
        <v>47</v>
      </c>
      <c r="H3" s="463" t="str">
        <f>IF(①ﾃﾞｰﾀ!E9="","",①ﾃﾞｰﾀ!E9)</f>
        <v/>
      </c>
      <c r="I3" s="464"/>
    </row>
    <row r="4" spans="1:13" ht="22.5" customHeight="1">
      <c r="A4" s="100" t="s">
        <v>48</v>
      </c>
      <c r="B4" s="463" t="str">
        <f>IF(①ﾃﾞｰﾀ!E11="","",①ﾃﾞｰﾀ!E11)</f>
        <v/>
      </c>
      <c r="C4" s="464"/>
      <c r="D4" s="100" t="s">
        <v>48</v>
      </c>
      <c r="E4" s="463" t="str">
        <f>IF(①ﾃﾞｰﾀ!E11="","",①ﾃﾞｰﾀ!E11)</f>
        <v/>
      </c>
      <c r="F4" s="464"/>
      <c r="G4" s="100" t="s">
        <v>48</v>
      </c>
      <c r="H4" s="463" t="str">
        <f>IF(①ﾃﾞｰﾀ!E11="","",①ﾃﾞｰﾀ!E11)</f>
        <v/>
      </c>
      <c r="I4" s="464"/>
    </row>
    <row r="5" spans="1:13" ht="22.5" customHeight="1">
      <c r="A5" s="102" t="s">
        <v>49</v>
      </c>
      <c r="B5" s="103" t="s">
        <v>50</v>
      </c>
      <c r="C5" s="100" t="s">
        <v>38</v>
      </c>
      <c r="D5" s="102" t="s">
        <v>49</v>
      </c>
      <c r="E5" s="103" t="s">
        <v>50</v>
      </c>
      <c r="F5" s="100" t="s">
        <v>38</v>
      </c>
      <c r="G5" s="102" t="s">
        <v>49</v>
      </c>
      <c r="H5" s="103" t="s">
        <v>50</v>
      </c>
      <c r="I5" s="100" t="s">
        <v>38</v>
      </c>
    </row>
    <row r="6" spans="1:13" ht="22.5" customHeight="1">
      <c r="A6" s="100">
        <v>1</v>
      </c>
      <c r="B6" s="103" t="str">
        <f>IF(COUNTIF(男子,"男子の部"&amp;A6)=0,"",VLOOKUP("男子の部"&amp;A6,男子,2,FALSE))</f>
        <v/>
      </c>
      <c r="C6" s="103" t="str">
        <f>IF(COUNTIF(男子,"男子の部"&amp;A6)=0,"",VLOOKUP("男子の部"&amp;A6,男子,4,FALSE))</f>
        <v/>
      </c>
      <c r="D6" s="100">
        <v>1</v>
      </c>
      <c r="E6" s="103" t="str">
        <f t="shared" ref="E6:E15" si="0">IF(COUNTIF(男子,"男子の部A"&amp;D6)=0,"",VLOOKUP("男子の部A"&amp;D6,男子,2,FALSE))</f>
        <v/>
      </c>
      <c r="F6" s="103" t="str">
        <f t="shared" ref="F6:F15" si="1">IF(COUNTIF(男子,"男子の部A"&amp;D6)=0,"",VLOOKUP("男子の部A"&amp;D6,男子,4,FALSE))</f>
        <v/>
      </c>
      <c r="G6" s="100">
        <v>1</v>
      </c>
      <c r="H6" s="103" t="str">
        <f>IF(COUNTIF(男子,"男子の部B"&amp;G6)=0,"",VLOOKUP("男子の部B"&amp;G6,男子,2,FALSE))</f>
        <v/>
      </c>
      <c r="I6" s="103" t="str">
        <f>IF(COUNTIF(男子,"男子の部B"&amp;G6)=0,"",VLOOKUP("男子の部B"&amp;G6,男子,4,FALSE))</f>
        <v/>
      </c>
      <c r="K6" s="104" t="str">
        <f>IF(COUNTIF(男子,"男子の部"&amp;A6)=0,"",VLOOKUP("男子の部"&amp;A6,男子,3,FALSE))</f>
        <v/>
      </c>
      <c r="L6" s="104" t="str">
        <f t="shared" ref="L6:L15" si="2">IF(COUNTIF(男子,"男子の部A"&amp;D6)=0,"",VLOOKUP("男子の部A"&amp;D6,男子,3,FALSE))</f>
        <v/>
      </c>
      <c r="M6" s="104" t="str">
        <f t="shared" ref="M6:M15" si="3">IF(COUNTIF(男子,"男子の部B"&amp;G6)=0,"",VLOOKUP("男子の部B"&amp;G6,男子,3,FALSE))</f>
        <v/>
      </c>
    </row>
    <row r="7" spans="1:13" ht="22.5" customHeight="1">
      <c r="A7" s="100">
        <v>2</v>
      </c>
      <c r="B7" s="103" t="str">
        <f t="shared" ref="B7:B15" si="4">IF(COUNTIF(男子,"男子の部"&amp;A7)=0,"",VLOOKUP("男子の部"&amp;A7,男子,2,FALSE))</f>
        <v/>
      </c>
      <c r="C7" s="103" t="str">
        <f t="shared" ref="C7:C15" si="5">IF(COUNTIF(男子,"男子の部"&amp;A7)=0,"",VLOOKUP("男子の部"&amp;A7,男子,4,FALSE))</f>
        <v/>
      </c>
      <c r="D7" s="100">
        <v>2</v>
      </c>
      <c r="E7" s="103" t="str">
        <f t="shared" si="0"/>
        <v/>
      </c>
      <c r="F7" s="103" t="str">
        <f t="shared" si="1"/>
        <v/>
      </c>
      <c r="G7" s="100">
        <v>2</v>
      </c>
      <c r="H7" s="103" t="str">
        <f t="shared" ref="H7:H15" si="6">IF(COUNTIF(男子,"男子の部B"&amp;G7)=0,"",VLOOKUP("男子の部B"&amp;G7,男子,2,FALSE))</f>
        <v/>
      </c>
      <c r="I7" s="103" t="str">
        <f t="shared" ref="I7:I15" si="7">IF(COUNTIF(男子,"男子の部B"&amp;G7)=0,"",VLOOKUP("男子の部B"&amp;G7,男子,4,FALSE))</f>
        <v/>
      </c>
      <c r="K7" s="104" t="str">
        <f t="shared" ref="K7:K15" si="8">IF(COUNTIF(男子,"男子の部"&amp;A7)=0,"",VLOOKUP("男子の部"&amp;A7,男子,3,FALSE))</f>
        <v/>
      </c>
      <c r="L7" s="104" t="str">
        <f t="shared" si="2"/>
        <v/>
      </c>
      <c r="M7" s="104" t="str">
        <f t="shared" si="3"/>
        <v/>
      </c>
    </row>
    <row r="8" spans="1:13" ht="22.5" customHeight="1">
      <c r="A8" s="100">
        <v>3</v>
      </c>
      <c r="B8" s="103" t="str">
        <f t="shared" si="4"/>
        <v/>
      </c>
      <c r="C8" s="103" t="str">
        <f t="shared" si="5"/>
        <v/>
      </c>
      <c r="D8" s="100">
        <v>3</v>
      </c>
      <c r="E8" s="103" t="str">
        <f t="shared" si="0"/>
        <v/>
      </c>
      <c r="F8" s="103" t="str">
        <f t="shared" si="1"/>
        <v/>
      </c>
      <c r="G8" s="100">
        <v>3</v>
      </c>
      <c r="H8" s="103" t="str">
        <f t="shared" si="6"/>
        <v/>
      </c>
      <c r="I8" s="103" t="str">
        <f t="shared" si="7"/>
        <v/>
      </c>
      <c r="K8" s="104" t="str">
        <f t="shared" si="8"/>
        <v/>
      </c>
      <c r="L8" s="104" t="str">
        <f t="shared" si="2"/>
        <v/>
      </c>
      <c r="M8" s="104" t="str">
        <f t="shared" si="3"/>
        <v/>
      </c>
    </row>
    <row r="9" spans="1:13" ht="22.5" customHeight="1">
      <c r="A9" s="100">
        <v>4</v>
      </c>
      <c r="B9" s="103" t="str">
        <f t="shared" si="4"/>
        <v/>
      </c>
      <c r="C9" s="103" t="str">
        <f t="shared" si="5"/>
        <v/>
      </c>
      <c r="D9" s="100">
        <v>4</v>
      </c>
      <c r="E9" s="103" t="str">
        <f t="shared" si="0"/>
        <v/>
      </c>
      <c r="F9" s="103" t="str">
        <f t="shared" si="1"/>
        <v/>
      </c>
      <c r="G9" s="100">
        <v>4</v>
      </c>
      <c r="H9" s="103" t="str">
        <f t="shared" si="6"/>
        <v/>
      </c>
      <c r="I9" s="103" t="str">
        <f t="shared" si="7"/>
        <v/>
      </c>
      <c r="K9" s="104" t="str">
        <f t="shared" si="8"/>
        <v/>
      </c>
      <c r="L9" s="104" t="str">
        <f t="shared" si="2"/>
        <v/>
      </c>
      <c r="M9" s="104" t="str">
        <f t="shared" si="3"/>
        <v/>
      </c>
    </row>
    <row r="10" spans="1:13" ht="22.5" customHeight="1">
      <c r="A10" s="100">
        <v>5</v>
      </c>
      <c r="B10" s="103" t="str">
        <f t="shared" si="4"/>
        <v/>
      </c>
      <c r="C10" s="103" t="str">
        <f t="shared" si="5"/>
        <v/>
      </c>
      <c r="D10" s="100">
        <v>5</v>
      </c>
      <c r="E10" s="103" t="str">
        <f t="shared" si="0"/>
        <v/>
      </c>
      <c r="F10" s="103" t="str">
        <f t="shared" si="1"/>
        <v/>
      </c>
      <c r="G10" s="100">
        <v>5</v>
      </c>
      <c r="H10" s="103" t="str">
        <f t="shared" si="6"/>
        <v/>
      </c>
      <c r="I10" s="103" t="str">
        <f t="shared" si="7"/>
        <v/>
      </c>
      <c r="K10" s="104" t="str">
        <f t="shared" si="8"/>
        <v/>
      </c>
      <c r="L10" s="104" t="str">
        <f t="shared" si="2"/>
        <v/>
      </c>
      <c r="M10" s="104" t="str">
        <f t="shared" si="3"/>
        <v/>
      </c>
    </row>
    <row r="11" spans="1:13" ht="22.5" customHeight="1">
      <c r="A11" s="100">
        <v>6</v>
      </c>
      <c r="B11" s="103" t="str">
        <f t="shared" si="4"/>
        <v/>
      </c>
      <c r="C11" s="103" t="str">
        <f t="shared" si="5"/>
        <v/>
      </c>
      <c r="D11" s="100">
        <v>6</v>
      </c>
      <c r="E11" s="103" t="str">
        <f t="shared" si="0"/>
        <v/>
      </c>
      <c r="F11" s="103" t="str">
        <f t="shared" si="1"/>
        <v/>
      </c>
      <c r="G11" s="100">
        <v>6</v>
      </c>
      <c r="H11" s="103" t="str">
        <f t="shared" si="6"/>
        <v/>
      </c>
      <c r="I11" s="103" t="str">
        <f t="shared" si="7"/>
        <v/>
      </c>
      <c r="K11" s="104" t="str">
        <f t="shared" si="8"/>
        <v/>
      </c>
      <c r="L11" s="104" t="str">
        <f t="shared" si="2"/>
        <v/>
      </c>
      <c r="M11" s="104" t="str">
        <f t="shared" si="3"/>
        <v/>
      </c>
    </row>
    <row r="12" spans="1:13" ht="22.5" customHeight="1">
      <c r="A12" s="100">
        <v>7</v>
      </c>
      <c r="B12" s="103" t="str">
        <f t="shared" si="4"/>
        <v/>
      </c>
      <c r="C12" s="103" t="str">
        <f t="shared" si="5"/>
        <v/>
      </c>
      <c r="D12" s="100">
        <v>7</v>
      </c>
      <c r="E12" s="103" t="str">
        <f t="shared" si="0"/>
        <v/>
      </c>
      <c r="F12" s="103" t="str">
        <f t="shared" si="1"/>
        <v/>
      </c>
      <c r="G12" s="100">
        <v>7</v>
      </c>
      <c r="H12" s="103" t="str">
        <f t="shared" si="6"/>
        <v/>
      </c>
      <c r="I12" s="103" t="str">
        <f t="shared" si="7"/>
        <v/>
      </c>
      <c r="K12" s="104" t="str">
        <f t="shared" si="8"/>
        <v/>
      </c>
      <c r="L12" s="104" t="str">
        <f t="shared" si="2"/>
        <v/>
      </c>
      <c r="M12" s="104" t="str">
        <f t="shared" si="3"/>
        <v/>
      </c>
    </row>
    <row r="13" spans="1:13" ht="22.5" customHeight="1">
      <c r="A13" s="100">
        <v>8</v>
      </c>
      <c r="B13" s="103" t="str">
        <f t="shared" si="4"/>
        <v/>
      </c>
      <c r="C13" s="103" t="str">
        <f t="shared" si="5"/>
        <v/>
      </c>
      <c r="D13" s="100">
        <v>8</v>
      </c>
      <c r="E13" s="103" t="str">
        <f t="shared" si="0"/>
        <v/>
      </c>
      <c r="F13" s="103" t="str">
        <f t="shared" si="1"/>
        <v/>
      </c>
      <c r="G13" s="100">
        <v>8</v>
      </c>
      <c r="H13" s="103" t="str">
        <f t="shared" si="6"/>
        <v/>
      </c>
      <c r="I13" s="103" t="str">
        <f t="shared" si="7"/>
        <v/>
      </c>
      <c r="K13" s="104" t="str">
        <f t="shared" si="8"/>
        <v/>
      </c>
      <c r="L13" s="104" t="str">
        <f t="shared" si="2"/>
        <v/>
      </c>
      <c r="M13" s="104" t="str">
        <f t="shared" si="3"/>
        <v/>
      </c>
    </row>
    <row r="14" spans="1:13" ht="22.5" customHeight="1">
      <c r="A14" s="100">
        <v>9</v>
      </c>
      <c r="B14" s="103" t="str">
        <f t="shared" si="4"/>
        <v/>
      </c>
      <c r="C14" s="103" t="str">
        <f t="shared" si="5"/>
        <v/>
      </c>
      <c r="D14" s="100">
        <v>9</v>
      </c>
      <c r="E14" s="103" t="str">
        <f t="shared" si="0"/>
        <v/>
      </c>
      <c r="F14" s="103" t="str">
        <f t="shared" si="1"/>
        <v/>
      </c>
      <c r="G14" s="100">
        <v>9</v>
      </c>
      <c r="H14" s="103" t="str">
        <f t="shared" si="6"/>
        <v/>
      </c>
      <c r="I14" s="103" t="str">
        <f t="shared" si="7"/>
        <v/>
      </c>
      <c r="K14" s="104" t="str">
        <f t="shared" si="8"/>
        <v/>
      </c>
      <c r="L14" s="104" t="str">
        <f t="shared" si="2"/>
        <v/>
      </c>
      <c r="M14" s="104" t="str">
        <f t="shared" si="3"/>
        <v/>
      </c>
    </row>
    <row r="15" spans="1:13" ht="22.5" customHeight="1">
      <c r="A15" s="100">
        <v>10</v>
      </c>
      <c r="B15" s="103" t="str">
        <f t="shared" si="4"/>
        <v/>
      </c>
      <c r="C15" s="103" t="str">
        <f t="shared" si="5"/>
        <v/>
      </c>
      <c r="D15" s="100">
        <v>10</v>
      </c>
      <c r="E15" s="103" t="str">
        <f t="shared" si="0"/>
        <v/>
      </c>
      <c r="F15" s="103" t="str">
        <f t="shared" si="1"/>
        <v/>
      </c>
      <c r="G15" s="100">
        <v>10</v>
      </c>
      <c r="H15" s="103" t="str">
        <f t="shared" si="6"/>
        <v/>
      </c>
      <c r="I15" s="103" t="str">
        <f t="shared" si="7"/>
        <v/>
      </c>
      <c r="K15" s="104" t="str">
        <f t="shared" si="8"/>
        <v/>
      </c>
      <c r="L15" s="104" t="str">
        <f t="shared" si="2"/>
        <v/>
      </c>
      <c r="M15" s="104" t="str">
        <f t="shared" si="3"/>
        <v/>
      </c>
    </row>
    <row r="16" spans="1:13" ht="22.5" customHeight="1">
      <c r="A16" s="105"/>
      <c r="B16" s="105"/>
      <c r="C16" s="105"/>
      <c r="D16" s="105"/>
      <c r="E16" s="105"/>
      <c r="F16" s="105"/>
      <c r="G16" s="105"/>
      <c r="H16" s="105"/>
      <c r="I16" s="105"/>
    </row>
    <row r="17" spans="1:13" ht="22.5" customHeight="1">
      <c r="A17" s="100" t="s">
        <v>45</v>
      </c>
      <c r="B17" s="463" t="str">
        <f>IF(①ﾃﾞｰﾀ!D8="","",①ﾃﾞｰﾀ!D8)</f>
        <v/>
      </c>
      <c r="C17" s="464"/>
      <c r="D17" s="100" t="s">
        <v>45</v>
      </c>
      <c r="E17" s="463" t="str">
        <f>IF(①ﾃﾞｰﾀ!D8="","",①ﾃﾞｰﾀ!D8)</f>
        <v/>
      </c>
      <c r="F17" s="464"/>
      <c r="G17" s="100" t="s">
        <v>45</v>
      </c>
      <c r="H17" s="463"/>
      <c r="I17" s="464"/>
    </row>
    <row r="18" spans="1:13" ht="22.5" customHeight="1">
      <c r="A18" s="100" t="s">
        <v>46</v>
      </c>
      <c r="B18" s="463" t="str">
        <f>IF(①ﾃﾞｰﾀ!G6="","",①ﾃﾞｰﾀ!G6)</f>
        <v/>
      </c>
      <c r="C18" s="464"/>
      <c r="D18" s="100" t="s">
        <v>46</v>
      </c>
      <c r="E18" s="463" t="str">
        <f>IF(①ﾃﾞｰﾀ!G6="","",①ﾃﾞｰﾀ!G6)</f>
        <v/>
      </c>
      <c r="F18" s="464"/>
      <c r="G18" s="100" t="s">
        <v>46</v>
      </c>
      <c r="H18" s="463" t="str">
        <f>IF(①ﾃﾞｰﾀ!G6="","",①ﾃﾞｰﾀ!G6)</f>
        <v/>
      </c>
      <c r="I18" s="464"/>
    </row>
    <row r="19" spans="1:13" ht="22.5" customHeight="1">
      <c r="A19" s="100" t="s">
        <v>47</v>
      </c>
      <c r="B19" s="463" t="str">
        <f>IF(①ﾃﾞｰﾀ!E15="","",①ﾃﾞｰﾀ!E15)</f>
        <v/>
      </c>
      <c r="C19" s="464"/>
      <c r="D19" s="100" t="s">
        <v>47</v>
      </c>
      <c r="E19" s="463" t="str">
        <f>IF(①ﾃﾞｰﾀ!E15="","",①ﾃﾞｰﾀ!E15)</f>
        <v/>
      </c>
      <c r="F19" s="464"/>
      <c r="G19" s="100" t="s">
        <v>47</v>
      </c>
      <c r="H19" s="463" t="str">
        <f>IF(①ﾃﾞｰﾀ!E15="","",①ﾃﾞｰﾀ!E15)</f>
        <v/>
      </c>
      <c r="I19" s="464"/>
    </row>
    <row r="20" spans="1:13" ht="22.5" customHeight="1">
      <c r="A20" s="100" t="s">
        <v>48</v>
      </c>
      <c r="B20" s="463" t="str">
        <f>IF(①ﾃﾞｰﾀ!E17="","",①ﾃﾞｰﾀ!E17)</f>
        <v/>
      </c>
      <c r="C20" s="464"/>
      <c r="D20" s="100" t="s">
        <v>48</v>
      </c>
      <c r="E20" s="463" t="str">
        <f>IF(①ﾃﾞｰﾀ!E17="","",①ﾃﾞｰﾀ!E17)</f>
        <v/>
      </c>
      <c r="F20" s="464"/>
      <c r="G20" s="100" t="s">
        <v>48</v>
      </c>
      <c r="H20" s="463" t="str">
        <f>IF(①ﾃﾞｰﾀ!E17="","",①ﾃﾞｰﾀ!E17)</f>
        <v/>
      </c>
      <c r="I20" s="464"/>
    </row>
    <row r="21" spans="1:13" ht="22.5" customHeight="1">
      <c r="A21" s="102" t="s">
        <v>49</v>
      </c>
      <c r="B21" s="103" t="s">
        <v>50</v>
      </c>
      <c r="C21" s="100" t="s">
        <v>38</v>
      </c>
      <c r="D21" s="102" t="s">
        <v>49</v>
      </c>
      <c r="E21" s="103" t="s">
        <v>50</v>
      </c>
      <c r="F21" s="100" t="s">
        <v>38</v>
      </c>
      <c r="G21" s="102" t="s">
        <v>49</v>
      </c>
      <c r="H21" s="103" t="s">
        <v>50</v>
      </c>
      <c r="I21" s="100" t="s">
        <v>38</v>
      </c>
    </row>
    <row r="22" spans="1:13" ht="22.5" customHeight="1">
      <c r="A22" s="100">
        <v>1</v>
      </c>
      <c r="B22" s="103" t="str">
        <f t="shared" ref="B22:B29" si="9">IF(COUNTIF(女子,"女子の部"&amp;A22)=0,"",VLOOKUP("女子の部"&amp;A22,女子,2,FALSE))</f>
        <v/>
      </c>
      <c r="C22" s="103" t="str">
        <f t="shared" ref="C22:C29" si="10">IF(COUNTIF(女子,"女子の部"&amp;A22)=0,"",VLOOKUP("女子の部"&amp;A22,女子,4,FALSE))</f>
        <v/>
      </c>
      <c r="D22" s="100">
        <v>1</v>
      </c>
      <c r="E22" s="103" t="str">
        <f t="shared" ref="E22:E29" si="11">IF(COUNTIF(女子,"女子の部A"&amp;D22)=0,"",VLOOKUP("女子の部A"&amp;D22,女子,2,FALSE))</f>
        <v/>
      </c>
      <c r="F22" s="103" t="str">
        <f t="shared" ref="F22:F29" si="12">IF(COUNTIF(女子,"女子の部A"&amp;D22)=0,"",VLOOKUP("女子の部A"&amp;D22,女子,4,FALSE))</f>
        <v/>
      </c>
      <c r="G22" s="100">
        <v>1</v>
      </c>
      <c r="H22" s="103" t="str">
        <f t="shared" ref="H22:H29" si="13">IF(COUNTIF(女子,"女子の部B"&amp;G22)=0,"",VLOOKUP("女子の部B"&amp;G22,女子,2,FALSE))</f>
        <v/>
      </c>
      <c r="I22" s="100" t="str">
        <f t="shared" ref="I22:I29" si="14">IF(COUNTIF(女子,"女子の部B"&amp;G22)=0,"",VLOOKUP("女子の部B"&amp;G22,女子,4,FALSE))</f>
        <v/>
      </c>
      <c r="K22" s="104" t="str">
        <f>IF(COUNTIF(女子,"女子の部"&amp;A22)=0,"",VLOOKUP("女子の部"&amp;A22,女子,3,FALSE))</f>
        <v/>
      </c>
      <c r="L22" s="104" t="str">
        <f t="shared" ref="L22:L29" si="15">IF(COUNTIF(女子,"女子の部A"&amp;D22)=0,"",VLOOKUP("女子の部A"&amp;D22,女子,3,FALSE))</f>
        <v/>
      </c>
      <c r="M22" s="104" t="str">
        <f t="shared" ref="M22:M29" si="16">IF(COUNTIF(女子,"女子の部B"&amp;G22)=0,"",VLOOKUP("女子の部B"&amp;G22,女子,3,FALSE))</f>
        <v/>
      </c>
    </row>
    <row r="23" spans="1:13" ht="22.5" customHeight="1">
      <c r="A23" s="100">
        <v>2</v>
      </c>
      <c r="B23" s="103" t="str">
        <f t="shared" si="9"/>
        <v/>
      </c>
      <c r="C23" s="103" t="str">
        <f t="shared" si="10"/>
        <v/>
      </c>
      <c r="D23" s="100">
        <v>2</v>
      </c>
      <c r="E23" s="103" t="str">
        <f t="shared" si="11"/>
        <v/>
      </c>
      <c r="F23" s="103" t="str">
        <f t="shared" si="12"/>
        <v/>
      </c>
      <c r="G23" s="100">
        <v>2</v>
      </c>
      <c r="H23" s="103" t="str">
        <f t="shared" si="13"/>
        <v/>
      </c>
      <c r="I23" s="100" t="str">
        <f t="shared" si="14"/>
        <v/>
      </c>
      <c r="K23" s="104" t="str">
        <f t="shared" ref="K23:K29" si="17">IF(COUNTIF(女子,"女子の部"&amp;A23)=0,"",VLOOKUP("女子の部"&amp;A23,女子,3,FALSE))</f>
        <v/>
      </c>
      <c r="L23" s="104" t="str">
        <f t="shared" si="15"/>
        <v/>
      </c>
      <c r="M23" s="104" t="str">
        <f t="shared" si="16"/>
        <v/>
      </c>
    </row>
    <row r="24" spans="1:13" ht="22.5" customHeight="1">
      <c r="A24" s="100">
        <v>3</v>
      </c>
      <c r="B24" s="103" t="str">
        <f t="shared" si="9"/>
        <v/>
      </c>
      <c r="C24" s="103" t="str">
        <f t="shared" si="10"/>
        <v/>
      </c>
      <c r="D24" s="100">
        <v>3</v>
      </c>
      <c r="E24" s="103" t="str">
        <f t="shared" si="11"/>
        <v/>
      </c>
      <c r="F24" s="103" t="str">
        <f t="shared" si="12"/>
        <v/>
      </c>
      <c r="G24" s="100">
        <v>3</v>
      </c>
      <c r="H24" s="103" t="str">
        <f t="shared" si="13"/>
        <v/>
      </c>
      <c r="I24" s="100" t="str">
        <f t="shared" si="14"/>
        <v/>
      </c>
      <c r="K24" s="104" t="str">
        <f t="shared" si="17"/>
        <v/>
      </c>
      <c r="L24" s="104" t="str">
        <f t="shared" si="15"/>
        <v/>
      </c>
      <c r="M24" s="104" t="str">
        <f t="shared" si="16"/>
        <v/>
      </c>
    </row>
    <row r="25" spans="1:13" ht="22.5" customHeight="1">
      <c r="A25" s="100">
        <v>4</v>
      </c>
      <c r="B25" s="103" t="str">
        <f t="shared" si="9"/>
        <v/>
      </c>
      <c r="C25" s="103" t="str">
        <f t="shared" si="10"/>
        <v/>
      </c>
      <c r="D25" s="100">
        <v>4</v>
      </c>
      <c r="E25" s="103" t="str">
        <f t="shared" si="11"/>
        <v/>
      </c>
      <c r="F25" s="103" t="str">
        <f t="shared" si="12"/>
        <v/>
      </c>
      <c r="G25" s="100">
        <v>4</v>
      </c>
      <c r="H25" s="103" t="str">
        <f t="shared" si="13"/>
        <v/>
      </c>
      <c r="I25" s="100" t="str">
        <f t="shared" si="14"/>
        <v/>
      </c>
      <c r="K25" s="104" t="str">
        <f t="shared" si="17"/>
        <v/>
      </c>
      <c r="L25" s="104" t="str">
        <f t="shared" si="15"/>
        <v/>
      </c>
      <c r="M25" s="104" t="str">
        <f t="shared" si="16"/>
        <v/>
      </c>
    </row>
    <row r="26" spans="1:13" ht="22.5" customHeight="1">
      <c r="A26" s="100">
        <v>5</v>
      </c>
      <c r="B26" s="103" t="str">
        <f t="shared" si="9"/>
        <v/>
      </c>
      <c r="C26" s="103" t="str">
        <f t="shared" si="10"/>
        <v/>
      </c>
      <c r="D26" s="100">
        <v>5</v>
      </c>
      <c r="E26" s="103" t="str">
        <f t="shared" si="11"/>
        <v/>
      </c>
      <c r="F26" s="103" t="str">
        <f t="shared" si="12"/>
        <v/>
      </c>
      <c r="G26" s="100">
        <v>5</v>
      </c>
      <c r="H26" s="103" t="str">
        <f t="shared" si="13"/>
        <v/>
      </c>
      <c r="I26" s="100" t="str">
        <f t="shared" si="14"/>
        <v/>
      </c>
      <c r="K26" s="104" t="str">
        <f t="shared" si="17"/>
        <v/>
      </c>
      <c r="L26" s="104" t="str">
        <f t="shared" si="15"/>
        <v/>
      </c>
      <c r="M26" s="104" t="str">
        <f t="shared" si="16"/>
        <v/>
      </c>
    </row>
    <row r="27" spans="1:13" ht="22.5" customHeight="1">
      <c r="A27" s="100">
        <v>6</v>
      </c>
      <c r="B27" s="103" t="str">
        <f t="shared" si="9"/>
        <v/>
      </c>
      <c r="C27" s="103" t="str">
        <f t="shared" si="10"/>
        <v/>
      </c>
      <c r="D27" s="100">
        <v>6</v>
      </c>
      <c r="E27" s="103" t="str">
        <f t="shared" si="11"/>
        <v/>
      </c>
      <c r="F27" s="103" t="str">
        <f t="shared" si="12"/>
        <v/>
      </c>
      <c r="G27" s="100">
        <v>6</v>
      </c>
      <c r="H27" s="103" t="str">
        <f t="shared" si="13"/>
        <v/>
      </c>
      <c r="I27" s="100" t="str">
        <f t="shared" si="14"/>
        <v/>
      </c>
      <c r="K27" s="104" t="str">
        <f t="shared" si="17"/>
        <v/>
      </c>
      <c r="L27" s="104" t="str">
        <f t="shared" si="15"/>
        <v/>
      </c>
      <c r="M27" s="104" t="str">
        <f t="shared" si="16"/>
        <v/>
      </c>
    </row>
    <row r="28" spans="1:13" ht="22.5" customHeight="1">
      <c r="A28" s="100">
        <v>7</v>
      </c>
      <c r="B28" s="103" t="str">
        <f t="shared" si="9"/>
        <v/>
      </c>
      <c r="C28" s="103" t="str">
        <f t="shared" si="10"/>
        <v/>
      </c>
      <c r="D28" s="100">
        <v>7</v>
      </c>
      <c r="E28" s="103" t="str">
        <f t="shared" si="11"/>
        <v/>
      </c>
      <c r="F28" s="103" t="str">
        <f t="shared" si="12"/>
        <v/>
      </c>
      <c r="G28" s="100">
        <v>7</v>
      </c>
      <c r="H28" s="103" t="str">
        <f t="shared" si="13"/>
        <v/>
      </c>
      <c r="I28" s="100" t="str">
        <f t="shared" si="14"/>
        <v/>
      </c>
      <c r="K28" s="104" t="str">
        <f t="shared" si="17"/>
        <v/>
      </c>
      <c r="L28" s="104" t="str">
        <f t="shared" si="15"/>
        <v/>
      </c>
      <c r="M28" s="104" t="str">
        <f t="shared" si="16"/>
        <v/>
      </c>
    </row>
    <row r="29" spans="1:13" ht="22.5" customHeight="1">
      <c r="A29" s="100">
        <v>8</v>
      </c>
      <c r="B29" s="103" t="str">
        <f t="shared" si="9"/>
        <v/>
      </c>
      <c r="C29" s="103" t="str">
        <f t="shared" si="10"/>
        <v/>
      </c>
      <c r="D29" s="100">
        <v>8</v>
      </c>
      <c r="E29" s="103" t="str">
        <f t="shared" si="11"/>
        <v/>
      </c>
      <c r="F29" s="103" t="str">
        <f t="shared" si="12"/>
        <v/>
      </c>
      <c r="G29" s="100">
        <v>8</v>
      </c>
      <c r="H29" s="103" t="str">
        <f t="shared" si="13"/>
        <v/>
      </c>
      <c r="I29" s="100" t="str">
        <f t="shared" si="14"/>
        <v/>
      </c>
      <c r="K29" s="104" t="str">
        <f t="shared" si="17"/>
        <v/>
      </c>
      <c r="L29" s="104" t="str">
        <f t="shared" si="15"/>
        <v/>
      </c>
      <c r="M29" s="104" t="str">
        <f t="shared" si="16"/>
        <v/>
      </c>
    </row>
  </sheetData>
  <mergeCells count="24">
    <mergeCell ref="B1:C1"/>
    <mergeCell ref="E1:F1"/>
    <mergeCell ref="B2:C2"/>
    <mergeCell ref="E2:F2"/>
    <mergeCell ref="B18:C18"/>
    <mergeCell ref="E18:F18"/>
    <mergeCell ref="B19:C19"/>
    <mergeCell ref="E19:F19"/>
    <mergeCell ref="B3:C3"/>
    <mergeCell ref="E3:F3"/>
    <mergeCell ref="B4:C4"/>
    <mergeCell ref="E4:F4"/>
    <mergeCell ref="B17:C17"/>
    <mergeCell ref="E17:F17"/>
    <mergeCell ref="H19:I19"/>
    <mergeCell ref="H20:I20"/>
    <mergeCell ref="B20:C20"/>
    <mergeCell ref="E20:F20"/>
    <mergeCell ref="H1:I1"/>
    <mergeCell ref="H2:I2"/>
    <mergeCell ref="H3:I3"/>
    <mergeCell ref="H4:I4"/>
    <mergeCell ref="H17:I17"/>
    <mergeCell ref="H18:I18"/>
  </mergeCells>
  <phoneticPr fontId="3"/>
  <printOptions horizontalCentered="1" verticalCentered="1"/>
  <pageMargins left="0.78740157480314965" right="0.78740157480314965" top="0.59055118110236227" bottom="0.7874015748031496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手引き</vt:lpstr>
      <vt:lpstr>①ﾃﾞｰﾀ</vt:lpstr>
      <vt:lpstr>②選手登録（男子）</vt:lpstr>
      <vt:lpstr>②選手登録（女子）</vt:lpstr>
      <vt:lpstr>③提出用</vt:lpstr>
      <vt:lpstr>④登録者変更届（男子）</vt:lpstr>
      <vt:lpstr>④登録者変更届（女子）</vt:lpstr>
      <vt:lpstr>プログラム</vt:lpstr>
      <vt:lpstr>'②選手登録（女子）'!Print_Area</vt:lpstr>
      <vt:lpstr>'②選手登録（男子）'!Print_Area</vt:lpstr>
      <vt:lpstr>③提出用!Print_Area</vt:lpstr>
      <vt:lpstr>'④登録者変更届（女子）'!Print_Area</vt:lpstr>
      <vt:lpstr>'④登録者変更届（男子）'!Print_Area</vt:lpstr>
      <vt:lpstr>プログラム!Print_Area</vt:lpstr>
      <vt:lpstr>③提出用!Print_Titles</vt:lpstr>
      <vt:lpstr>女子</vt:lpstr>
      <vt:lpstr>男子</vt:lpstr>
    </vt:vector>
  </TitlesOfParts>
  <Company>船津　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2023-08-15T12:30:38Z</cp:lastPrinted>
  <dcterms:created xsi:type="dcterms:W3CDTF">2006-07-23T08:41:30Z</dcterms:created>
  <dcterms:modified xsi:type="dcterms:W3CDTF">2026-09-09T01:38:02Z</dcterms:modified>
</cp:coreProperties>
</file>