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740" tabRatio="908" firstSheet="4" activeTab="4"/>
  </bookViews>
  <sheets>
    <sheet name="ichiran" sheetId="1" state="hidden" r:id="rId1"/>
    <sheet name="プログラム" sheetId="2" state="hidden" r:id="rId2"/>
    <sheet name="駅伝データ" sheetId="3" state="hidden" r:id="rId3"/>
    <sheet name="ロード名簿" sheetId="4" state="hidden" r:id="rId4"/>
    <sheet name="手引き" sheetId="5" r:id="rId5"/>
    <sheet name="入力情報" sheetId="6" state="hidden" r:id="rId6"/>
    <sheet name="①申込" sheetId="7" r:id="rId7"/>
    <sheet name="②駅伝（男子）" sheetId="8" r:id="rId8"/>
    <sheet name="②駅伝（女子）" sheetId="9" r:id="rId9"/>
    <sheet name="③ﾛｰﾄﾞ" sheetId="10" r:id="rId10"/>
    <sheet name="④事前提出用紙" sheetId="11" r:id="rId11"/>
    <sheet name="⑤ｵｰﾀﾞｰ用紙（男子）" sheetId="12" r:id="rId12"/>
    <sheet name="⑤ｵｰﾀﾞｰ用紙（女子）" sheetId="13" r:id="rId13"/>
    <sheet name="⑥登録者変更届（男子）" sheetId="14" r:id="rId14"/>
    <sheet name="⑥登録者変更届（女子）" sheetId="15" r:id="rId15"/>
  </sheets>
  <definedNames>
    <definedName name="_xlnm.Print_Area" localSheetId="10">'④事前提出用紙'!$A$1:$N$38</definedName>
    <definedName name="_xlnm.Print_Area" localSheetId="12">'⑤ｵｰﾀﾞｰ用紙（女子）'!$A$1:$W$34</definedName>
    <definedName name="_xlnm.Print_Area" localSheetId="11">'⑤ｵｰﾀﾞｰ用紙（男子）'!$A$1:$W$34</definedName>
    <definedName name="_xlnm.Print_Area" localSheetId="14">'⑥登録者変更届（女子）'!$A$1:$X$43</definedName>
    <definedName name="_xlnm.Print_Area" localSheetId="13">'⑥登録者変更届（男子）'!$A$1:$X$43</definedName>
    <definedName name="_xlnm.Print_Area" localSheetId="1">'プログラム'!$A$1:$F$28</definedName>
    <definedName name="学校情報">'入力情報'!$B$5:$H$20</definedName>
    <definedName name="学校名">'入力情報'!$B$4:$B$20</definedName>
    <definedName name="東臼杵学校情報">'入力情報'!#REF!</definedName>
    <definedName name="東臼杵学校名">'入力情報'!#REF!</definedName>
    <definedName name="日向学校情報">'入力情報'!#REF!</definedName>
    <definedName name="日向学校名">'入力情報'!$B$3:$B$3</definedName>
  </definedNames>
  <calcPr fullCalcOnLoad="1"/>
</workbook>
</file>

<file path=xl/sharedStrings.xml><?xml version="1.0" encoding="utf-8"?>
<sst xmlns="http://schemas.openxmlformats.org/spreadsheetml/2006/main" count="491" uniqueCount="212">
  <si>
    <t>監督</t>
  </si>
  <si>
    <t>名</t>
  </si>
  <si>
    <t>学年</t>
  </si>
  <si>
    <t>項目</t>
  </si>
  <si>
    <t>申込責任者</t>
  </si>
  <si>
    <t>チーム名</t>
  </si>
  <si>
    <t>男子</t>
  </si>
  <si>
    <t>女子</t>
  </si>
  <si>
    <t>氏　名</t>
  </si>
  <si>
    <t>ﾅﾝﾊﾞｰ</t>
  </si>
  <si>
    <t>チーム名</t>
  </si>
  <si>
    <t>監督名</t>
  </si>
  <si>
    <t>NO</t>
  </si>
  <si>
    <t>（１）チーム名の入力</t>
  </si>
  <si>
    <t>【Ａチーム】</t>
  </si>
  <si>
    <t>【Ｂチーム】</t>
  </si>
  <si>
    <t>【　男　子　】</t>
  </si>
  <si>
    <t>ロードレース大会参加申込書</t>
  </si>
  <si>
    <t>【　女　子　】</t>
  </si>
  <si>
    <t>チーム名</t>
  </si>
  <si>
    <t>【Ａチーム】</t>
  </si>
  <si>
    <t>【Ｂチーム】</t>
  </si>
  <si>
    <t>NO</t>
  </si>
  <si>
    <t>ロードレース大会選手名簿</t>
  </si>
  <si>
    <t>姓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</si>
  <si>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</si>
  <si>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</si>
  <si>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</si>
  <si>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</si>
  <si>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</si>
  <si>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</si>
  <si>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</si>
  <si>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</si>
  <si>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</si>
  <si>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</si>
  <si>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</si>
  <si>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</si>
  <si>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</si>
  <si>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</si>
  <si>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</si>
  <si>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基本ＮＯ</t>
  </si>
  <si>
    <t>フリガナ</t>
  </si>
  <si>
    <t>Ｍ４ＮＯ</t>
  </si>
  <si>
    <t>ﾌﾘｾｲ</t>
  </si>
  <si>
    <t>ﾌﾘﾒｲ</t>
  </si>
  <si>
    <t>出走区間</t>
  </si>
  <si>
    <t>注意事項等</t>
  </si>
  <si>
    <t>（２）　シートに</t>
  </si>
  <si>
    <t xml:space="preserve"> のような黄色のセルがあります。このセルに必要事項を記入してください。</t>
  </si>
  <si>
    <t>　　　なお、黄色のセルにカーソルを移動すると、ドロップダウンリストや注意事項が表示される場合があります。</t>
  </si>
  <si>
    <t xml:space="preserve">      その際は、その指示に従ってください。</t>
  </si>
  <si>
    <t>（３）　ひらがな・漢字は全角で、数字・ｶﾀｶﾅ・ｱﾙﾌｧﾍﾞｯﾄ・ﾊｲﾌﾝはすべて半角で入力してください。</t>
  </si>
  <si>
    <t>　　　①申込</t>
  </si>
  <si>
    <t>【男子の部】</t>
  </si>
  <si>
    <t>【女子の部】</t>
  </si>
  <si>
    <t>※参加チームがない場合は「０」を入力するこ</t>
  </si>
  <si>
    <t>　と。</t>
  </si>
  <si>
    <t>（２）駅伝の部参加チーム数の入力</t>
  </si>
  <si>
    <t>駅伝の部
参加チーム数</t>
  </si>
  <si>
    <t>℡(緊急連絡先)</t>
  </si>
  <si>
    <t>※プログラム編成の際に、緊急に連絡を取る場</t>
  </si>
  <si>
    <t>　合があります。よろしければ、携帯電話の入</t>
  </si>
  <si>
    <t>　力をお願いします。</t>
  </si>
  <si>
    <t>学校名</t>
  </si>
  <si>
    <t>（３）申込責任者等の入力</t>
  </si>
  <si>
    <t>・・・</t>
  </si>
  <si>
    <t>学校名などの基礎データを入力します。</t>
  </si>
  <si>
    <t>ﾛｰﾄﾞﾚｰｽの部における選手の登録をします。</t>
  </si>
  <si>
    <t>コーチ名</t>
  </si>
  <si>
    <t>登録番号</t>
  </si>
  <si>
    <t>学　年</t>
  </si>
  <si>
    <t>備考</t>
  </si>
  <si>
    <t>競技者氏名</t>
  </si>
  <si>
    <t>フリガナ</t>
  </si>
  <si>
    <t>コーチ</t>
  </si>
  <si>
    <t>コーチ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</si>
  <si>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</si>
  <si>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</si>
  <si>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</si>
  <si>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</si>
  <si>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</si>
  <si>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</si>
  <si>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</si>
  <si>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</si>
  <si>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</si>
  <si>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※駅伝の部に登録した選手はここで登録しないこと。</t>
  </si>
  <si>
    <t>（駅伝の部に登録し、レースに出場しなかった生徒はここに登録しなくてもロードレースに出場できる。）</t>
  </si>
  <si>
    <t>監 督 名</t>
  </si>
  <si>
    <t>※出走区間に１～６の数字を記入すること。</t>
  </si>
  <si>
    <t>登録</t>
  </si>
  <si>
    <t>選手名</t>
  </si>
  <si>
    <t>監 督 名</t>
  </si>
  <si>
    <t>監 督 名</t>
  </si>
  <si>
    <t>フリガナ</t>
  </si>
  <si>
    <t>　　　③ﾛｰﾄﾞ</t>
  </si>
  <si>
    <t>※出走区間に１～５の数字を記入すること。</t>
  </si>
  <si>
    <t>NO</t>
  </si>
  <si>
    <t>選手名</t>
  </si>
  <si>
    <t>【駅伝の部】</t>
  </si>
  <si>
    <t>【ロードレースの部】</t>
  </si>
  <si>
    <t>組</t>
  </si>
  <si>
    <t>Ａ</t>
  </si>
  <si>
    <t>Ｂ</t>
  </si>
  <si>
    <t>Ｂ</t>
  </si>
  <si>
    <t>監 督 名</t>
  </si>
  <si>
    <t>ＮＯ</t>
  </si>
  <si>
    <t>ＮＯ</t>
  </si>
  <si>
    <t>　　　④事前提出用紙</t>
  </si>
  <si>
    <t>監督・選手名</t>
  </si>
  <si>
    <t>監</t>
  </si>
  <si>
    <t>コ</t>
  </si>
  <si>
    <t>上記の者は、本校在学の生徒で標記大会に参加することを承認します。</t>
  </si>
  <si>
    <t>駅伝の部における監督・コーチおよび選手の登録をします。</t>
  </si>
  <si>
    <t>区間を記入し、大会当日の朝、大会本部へ提出してください。</t>
  </si>
  <si>
    <t>（６）　「⑤ｵｰﾀﾞｰ用紙」シートを印刷、確認してください。なお、区間を記入して、大会当日の朝、大会本部へ提</t>
  </si>
  <si>
    <t>　　　出してください。</t>
  </si>
  <si>
    <t>ＮＯ</t>
  </si>
  <si>
    <t>監 督 名</t>
  </si>
  <si>
    <t>フリガナ</t>
  </si>
  <si>
    <t>→</t>
  </si>
  <si>
    <t>上記登録者の変更をお願いいたします。</t>
  </si>
  <si>
    <t>登録者変更届（男子）</t>
  </si>
  <si>
    <t>変更前</t>
  </si>
  <si>
    <t>変更後</t>
  </si>
  <si>
    <t>※該当部分のみを記入すること</t>
  </si>
  <si>
    <t>登録者変更届（女子）</t>
  </si>
  <si>
    <t>　　　⑤ｵｰﾀﾞｰ用紙(男子)・(女子)</t>
  </si>
  <si>
    <t>　　　②駅伝(男子)・(女子)</t>
  </si>
  <si>
    <t>　　　⑥登録者変更届(男子)・(女子)　・・・　 必要であれば印刷してください。</t>
  </si>
  <si>
    <t>オーダー用紙（女子の部）</t>
  </si>
  <si>
    <t>オーダー用紙（男子の部）</t>
  </si>
  <si>
    <t>妻中</t>
  </si>
  <si>
    <t>ﾂﾏﾁｭｳ</t>
  </si>
  <si>
    <t>三納中</t>
  </si>
  <si>
    <t>穂北中</t>
  </si>
  <si>
    <t>都於郡中</t>
  </si>
  <si>
    <t>三財中</t>
  </si>
  <si>
    <t>銀鏡中</t>
  </si>
  <si>
    <t>西米良中</t>
  </si>
  <si>
    <t>都農中</t>
  </si>
  <si>
    <t>唐瀬原中</t>
  </si>
  <si>
    <t>国光原中</t>
  </si>
  <si>
    <t>高鍋東中</t>
  </si>
  <si>
    <t>高鍋西中</t>
  </si>
  <si>
    <t>木城中</t>
  </si>
  <si>
    <t>新田中</t>
  </si>
  <si>
    <t>上新田中</t>
  </si>
  <si>
    <t>富田中</t>
  </si>
  <si>
    <t>西都市立妻中学校</t>
  </si>
  <si>
    <t>西都市立穂北中学校</t>
  </si>
  <si>
    <t>西都市立都於郡中学校</t>
  </si>
  <si>
    <t>西都市立三納中学校</t>
  </si>
  <si>
    <t>西都市立三財中学校</t>
  </si>
  <si>
    <t>西米良村立西米良中学校</t>
  </si>
  <si>
    <t>都農町立都農中学校</t>
  </si>
  <si>
    <t>川南町立唐瀬原中学校</t>
  </si>
  <si>
    <t>川南町立国光原中学校</t>
  </si>
  <si>
    <t>高鍋町立高鍋東中学校</t>
  </si>
  <si>
    <t>高鍋町立高鍋西中学校</t>
  </si>
  <si>
    <t>木城町立木城中学校</t>
  </si>
  <si>
    <t>新富町立新田中学校</t>
  </si>
  <si>
    <t>新富町立上新田中学校</t>
  </si>
  <si>
    <t>新富町立富田中学校</t>
  </si>
  <si>
    <t xml:space="preserve"> ※　上記用紙を大会当日の８：１５までに大会本部へ提出してください。なお、登録者変更がある場合
　 は、該当者の氏名欄等に二重線を引き、訂正した後登録者変更届を添えて提出してください。</t>
  </si>
  <si>
    <t>西都市立銀鏡中学校</t>
  </si>
  <si>
    <t>西都児湯地区中学校体育連盟　会長　様</t>
  </si>
  <si>
    <t>妻中学校：大山へ提出してください。</t>
  </si>
  <si>
    <t>ﾎｷﾀﾁｭｳ</t>
  </si>
  <si>
    <t>ﾄﾉｺｵﾘﾁｭｳ</t>
  </si>
  <si>
    <t>ﾐﾉｳﾁｭｳ</t>
  </si>
  <si>
    <t>ｻﾝｻﾞｲﾁｭｳ</t>
  </si>
  <si>
    <t>ｼﾛﾐﾁｭｳ</t>
  </si>
  <si>
    <t>ﾆｼﾒﾗﾁｭｳ</t>
  </si>
  <si>
    <t>ﾂﾉﾁｭｳ</t>
  </si>
  <si>
    <t>ｶﾗｾﾊﾞﾙﾁｭｳ</t>
  </si>
  <si>
    <t>ｺｯｺｳﾊﾞﾙﾁｭｳ</t>
  </si>
  <si>
    <t>ﾀｶﾅﾍﾞﾋｶﾞｼﾁｭｳ</t>
  </si>
  <si>
    <t>ﾀｶﾅﾍﾞﾆｼﾁｭｳ</t>
  </si>
  <si>
    <t>ｷｼﾞｮｳﾁｭｳ</t>
  </si>
  <si>
    <t>ﾆｭｳﾀﾁｭｳ</t>
  </si>
  <si>
    <t>ｶﾐﾆｭｳﾀﾁｭｳ</t>
  </si>
  <si>
    <t>ﾄﾝﾀﾞﾁｭｳ</t>
  </si>
  <si>
    <t>※チーム名はドロップダウンリストから選択す</t>
  </si>
  <si>
    <t>　ること。</t>
  </si>
  <si>
    <t>　　　（E-mail) k_tomoshige60@yahoo.co.jp</t>
  </si>
  <si>
    <t>（５）　「④事前提出用紙」シートを印刷（公印を押す）、確認し、地区中体連事務局へ提出してください。</t>
  </si>
  <si>
    <t>（１）　シートは以下の６つがあります。（このシートを除く）</t>
  </si>
  <si>
    <t>土持　光司</t>
  </si>
  <si>
    <t>選手１０</t>
  </si>
  <si>
    <t>宮崎　　誠</t>
  </si>
  <si>
    <t>伊東　泰彦</t>
  </si>
  <si>
    <t>大澤　由一</t>
  </si>
  <si>
    <t>池川　由美</t>
  </si>
  <si>
    <t>佐藤健一郎</t>
  </si>
  <si>
    <t>日髙　　亘</t>
  </si>
  <si>
    <t>小野　智充</t>
  </si>
  <si>
    <t>小幡　雅史</t>
  </si>
  <si>
    <t>山之口義徳</t>
  </si>
  <si>
    <t>令和３年１０月　　日</t>
  </si>
  <si>
    <t>（４）　入力・確認の後、令和4年10月7日（金）の16時30分までにこのファイルを妻中：友重まで送信してください。</t>
  </si>
  <si>
    <t>令和４年度　西都児湯地区中学校総合体育大会駅伝競走大会　申込書</t>
  </si>
  <si>
    <t>令和４年度　西都児湯地区中学校総合体育大会駅伝競走大会　申込書
基礎データ入力</t>
  </si>
  <si>
    <t>令和４年度　西都児湯地区中学校総合体育大会駅伝競走大会　申込書
駅伝の部　監督・コーチ・選手登録シート</t>
  </si>
  <si>
    <t>令和４年度　西都児湯地区中学校総合体育大会駅伝競走大会　申込書</t>
  </si>
  <si>
    <t>令和４年度　西都児湯地区中学校総合体育大会駅伝競走大会</t>
  </si>
  <si>
    <t>令和４年度　西都児湯地区中学校総合体育大会駅伝競走大会</t>
  </si>
  <si>
    <t>岩倉　徳生</t>
  </si>
  <si>
    <t>柳田　益宏</t>
  </si>
  <si>
    <t>宮越　康晴</t>
  </si>
  <si>
    <t>梅野　哲哉</t>
  </si>
  <si>
    <t>黒木　倫徳</t>
  </si>
  <si>
    <t>川島　博嗣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</si>
</sst>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##&quot;分&quot;##&quot;秒&quot;"/>
    <numFmt numFmtId="177" formatCode="&quot;第　&quot;#&quot;　位&quot;"/>
    <numFmt numFmtId="178" formatCode="###&quot;-&quot;####"/>
    <numFmt numFmtId="179" formatCode="&quot;〶　&quot;###&quot;-&quot;####"/>
    <numFmt numFmtId="180" formatCode="0.0&quot;　ｋｍ&quot;"/>
    <numFmt numFmtId="181" formatCode="#&quot;　年&quot;"/>
    <numFmt numFmtId="182" formatCode="##&quot;  分  &quot;##&quot;  秒 &quot;"/>
    <numFmt numFmtId="183" formatCode="[$-411]ggge&quot;年&quot;m&quot;月&quot;d&quot;日&quot;;@"/>
    <numFmt numFmtId="184" formatCode="#&quot;　ｋｍ&quot;"/>
    <numFmt numFmtId="185" formatCode="##&quot;　ｋｍ&quot;"/>
    <numFmt numFmtId="186" formatCode="###&quot;　ｋｍ&quot;"/>
    <numFmt numFmtId="187" formatCode="0_ "/>
    <numFmt numFmtId="188" formatCode="#&quot; 年&quot;"/>
    <numFmt numFmtId="189" formatCode="0.00_);[Red]\(0.00\)"/>
    <numFmt numFmtId="190" formatCode="0_);[Red]\(0\)"/>
    <numFmt numFmtId="191" formatCode="#&quot;　人&quot;"/>
    <numFmt numFmtId="192" formatCode="&quot;令和元年&quot;m&quot;月&quot;d&quot;日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39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b/>
      <sz val="14"/>
      <name val="ＭＳ ゴシック"/>
      <family val="3"/>
    </font>
    <font>
      <b/>
      <strike/>
      <sz val="14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u val="single"/>
      <sz val="12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 style="thin"/>
      <top style="hair"/>
      <bottom style="hair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7" fontId="13" fillId="0" borderId="0" xfId="0" applyNumberFormat="1" applyFont="1" applyFill="1" applyBorder="1" applyAlignment="1" applyProtection="1">
      <alignment horizontal="center" vertical="center"/>
      <protection hidden="1"/>
    </xf>
    <xf numFmtId="177" fontId="13" fillId="0" borderId="0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16" fillId="0" borderId="18" xfId="0" applyFont="1" applyBorder="1" applyAlignment="1" applyProtection="1">
      <alignment vertical="center" textRotation="255" shrinkToFit="1"/>
      <protection hidden="1"/>
    </xf>
    <xf numFmtId="0" fontId="16" fillId="0" borderId="0" xfId="0" applyFont="1" applyBorder="1" applyAlignment="1" applyProtection="1">
      <alignment vertical="center" textRotation="255" shrinkToFit="1"/>
      <protection hidden="1"/>
    </xf>
    <xf numFmtId="177" fontId="5" fillId="0" borderId="0" xfId="0" applyNumberFormat="1" applyFont="1" applyFill="1" applyBorder="1" applyAlignment="1" applyProtection="1">
      <alignment horizontal="center" vertical="center"/>
      <protection hidden="1"/>
    </xf>
    <xf numFmtId="177" fontId="18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vertical="center" textRotation="255"/>
      <protection hidden="1"/>
    </xf>
    <xf numFmtId="0" fontId="16" fillId="0" borderId="0" xfId="0" applyFont="1" applyBorder="1" applyAlignment="1" applyProtection="1">
      <alignment horizontal="center" vertical="center" textRotation="255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19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textRotation="255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 shrinkToFit="1"/>
      <protection hidden="1"/>
    </xf>
    <xf numFmtId="0" fontId="16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 shrinkToFi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 horizontal="center" vertical="center" shrinkToFit="1"/>
      <protection hidden="1"/>
    </xf>
    <xf numFmtId="0" fontId="16" fillId="0" borderId="17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distributed" vertical="center" indent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83" fontId="12" fillId="0" borderId="0" xfId="0" applyNumberFormat="1" applyFont="1" applyFill="1" applyBorder="1" applyAlignment="1" applyProtection="1">
      <alignment horizontal="distributed" vertical="center" indent="1"/>
      <protection hidden="1" locked="0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9" xfId="0" applyFont="1" applyBorder="1" applyAlignment="1" applyProtection="1">
      <alignment horizontal="distributed" vertical="center" indent="1"/>
      <protection locked="0"/>
    </xf>
    <xf numFmtId="0" fontId="2" fillId="0" borderId="39" xfId="0" applyFont="1" applyBorder="1" applyAlignment="1" applyProtection="1">
      <alignment horizontal="distributed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0" fillId="0" borderId="0" xfId="0" applyAlignment="1">
      <alignment vertical="center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181" fontId="5" fillId="0" borderId="22" xfId="0" applyNumberFormat="1" applyFont="1" applyFill="1" applyBorder="1" applyAlignment="1" applyProtection="1">
      <alignment horizontal="center" vertical="center"/>
      <protection hidden="1"/>
    </xf>
    <xf numFmtId="181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177" fontId="18" fillId="0" borderId="55" xfId="0" applyNumberFormat="1" applyFont="1" applyBorder="1" applyAlignment="1" applyProtection="1">
      <alignment horizontal="center" vertical="center"/>
      <protection hidden="1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 shrinkToFit="1"/>
      <protection hidden="1"/>
    </xf>
    <xf numFmtId="0" fontId="23" fillId="0" borderId="39" xfId="0" applyFont="1" applyBorder="1" applyAlignment="1" applyProtection="1">
      <alignment horizontal="center" vertical="center" shrinkToFit="1"/>
      <protection hidden="1"/>
    </xf>
    <xf numFmtId="0" fontId="23" fillId="0" borderId="39" xfId="0" applyFont="1" applyBorder="1" applyAlignment="1" applyProtection="1">
      <alignment vertical="center" shrinkToFit="1"/>
      <protection hidden="1"/>
    </xf>
    <xf numFmtId="0" fontId="23" fillId="0" borderId="54" xfId="0" applyFont="1" applyBorder="1" applyAlignment="1" applyProtection="1">
      <alignment vertical="center" shrinkToFit="1"/>
      <protection hidden="1"/>
    </xf>
    <xf numFmtId="0" fontId="3" fillId="0" borderId="37" xfId="0" applyFont="1" applyBorder="1" applyAlignment="1" applyProtection="1">
      <alignment horizontal="center" vertical="center" shrinkToFit="1"/>
      <protection hidden="1"/>
    </xf>
    <xf numFmtId="0" fontId="23" fillId="0" borderId="24" xfId="0" applyFont="1" applyBorder="1" applyAlignment="1" applyProtection="1">
      <alignment vertical="center"/>
      <protection hidden="1"/>
    </xf>
    <xf numFmtId="0" fontId="23" fillId="0" borderId="48" xfId="0" applyFont="1" applyBorder="1" applyAlignment="1" applyProtection="1">
      <alignment vertical="center"/>
      <protection hidden="1"/>
    </xf>
    <xf numFmtId="0" fontId="23" fillId="0" borderId="38" xfId="0" applyFont="1" applyBorder="1" applyAlignment="1" applyProtection="1">
      <alignment vertical="center"/>
      <protection hidden="1"/>
    </xf>
    <xf numFmtId="0" fontId="23" fillId="0" borderId="39" xfId="0" applyFont="1" applyBorder="1" applyAlignment="1" applyProtection="1">
      <alignment vertical="center"/>
      <protection hidden="1"/>
    </xf>
    <xf numFmtId="0" fontId="23" fillId="0" borderId="54" xfId="0" applyFont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3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0" fillId="0" borderId="60" xfId="0" applyFont="1" applyFill="1" applyBorder="1" applyAlignment="1" applyProtection="1">
      <alignment horizontal="center" vertical="center"/>
      <protection hidden="1"/>
    </xf>
    <xf numFmtId="0" fontId="20" fillId="0" borderId="61" xfId="0" applyFont="1" applyFill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181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181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81" fontId="5" fillId="0" borderId="67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16" fillId="0" borderId="47" xfId="0" applyFont="1" applyFill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 shrinkToFit="1"/>
      <protection hidden="1"/>
    </xf>
    <xf numFmtId="0" fontId="23" fillId="0" borderId="19" xfId="0" applyFont="1" applyBorder="1" applyAlignment="1" applyProtection="1">
      <alignment vertical="center"/>
      <protection hidden="1"/>
    </xf>
    <xf numFmtId="177" fontId="18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21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8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70" xfId="0" applyFont="1" applyFill="1" applyBorder="1" applyAlignment="1" applyProtection="1">
      <alignment horizontal="center" vertical="center"/>
      <protection hidden="1"/>
    </xf>
    <xf numFmtId="0" fontId="3" fillId="0" borderId="71" xfId="0" applyFont="1" applyFill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distributed" vertical="center" indent="2" shrinkToFit="1"/>
      <protection locked="0"/>
    </xf>
    <xf numFmtId="0" fontId="18" fillId="0" borderId="39" xfId="0" applyFont="1" applyBorder="1" applyAlignment="1" applyProtection="1">
      <alignment horizontal="distributed" vertical="center" indent="2" shrinkToFit="1"/>
      <protection locked="0"/>
    </xf>
    <xf numFmtId="0" fontId="16" fillId="0" borderId="20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55" xfId="0" applyFont="1" applyBorder="1" applyAlignment="1" applyProtection="1">
      <alignment vertical="center"/>
      <protection hidden="1"/>
    </xf>
    <xf numFmtId="0" fontId="23" fillId="0" borderId="57" xfId="0" applyFont="1" applyBorder="1" applyAlignment="1" applyProtection="1">
      <alignment horizontal="center" vertical="center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3" fillId="0" borderId="73" xfId="0" applyFont="1" applyFill="1" applyBorder="1" applyAlignment="1" applyProtection="1">
      <alignment horizontal="center" vertical="center" shrinkToFit="1"/>
      <protection hidden="1"/>
    </xf>
    <xf numFmtId="0" fontId="23" fillId="0" borderId="74" xfId="0" applyFont="1" applyBorder="1" applyAlignment="1" applyProtection="1">
      <alignment horizontal="center" vertical="center" shrinkToFit="1"/>
      <protection hidden="1"/>
    </xf>
    <xf numFmtId="0" fontId="23" fillId="0" borderId="74" xfId="0" applyFont="1" applyBorder="1" applyAlignment="1" applyProtection="1">
      <alignment vertical="center" shrinkToFit="1"/>
      <protection hidden="1"/>
    </xf>
    <xf numFmtId="0" fontId="23" fillId="0" borderId="75" xfId="0" applyFont="1" applyBorder="1" applyAlignment="1" applyProtection="1">
      <alignment vertical="center" shrinkToFit="1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76" xfId="0" applyFont="1" applyFill="1" applyBorder="1" applyAlignment="1" applyProtection="1">
      <alignment horizontal="center" vertical="center"/>
      <protection hidden="1"/>
    </xf>
    <xf numFmtId="181" fontId="5" fillId="0" borderId="77" xfId="0" applyNumberFormat="1" applyFont="1" applyFill="1" applyBorder="1" applyAlignment="1" applyProtection="1">
      <alignment horizontal="center" vertical="center"/>
      <protection hidden="1"/>
    </xf>
    <xf numFmtId="181" fontId="5" fillId="0" borderId="78" xfId="0" applyNumberFormat="1" applyFont="1" applyFill="1" applyBorder="1" applyAlignment="1" applyProtection="1">
      <alignment horizontal="center" vertical="center"/>
      <protection hidden="1"/>
    </xf>
    <xf numFmtId="181" fontId="5" fillId="0" borderId="76" xfId="0" applyNumberFormat="1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183" fontId="14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8" fillId="0" borderId="0" xfId="0" applyFont="1" applyAlignment="1" applyProtection="1">
      <alignment horizontal="distributed" vertical="center" indent="1"/>
      <protection locked="0"/>
    </xf>
    <xf numFmtId="0" fontId="14" fillId="0" borderId="39" xfId="0" applyFont="1" applyBorder="1" applyAlignment="1" applyProtection="1">
      <alignment horizontal="right" vertical="center" wrapText="1"/>
      <protection hidden="1"/>
    </xf>
    <xf numFmtId="0" fontId="18" fillId="0" borderId="39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181" fontId="5" fillId="0" borderId="61" xfId="0" applyNumberFormat="1" applyFont="1" applyFill="1" applyBorder="1" applyAlignment="1" applyProtection="1">
      <alignment horizontal="center" vertical="center"/>
      <protection locked="0"/>
    </xf>
    <xf numFmtId="18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81" fontId="5" fillId="0" borderId="77" xfId="0" applyNumberFormat="1" applyFont="1" applyFill="1" applyBorder="1" applyAlignment="1" applyProtection="1">
      <alignment horizontal="center" vertical="center"/>
      <protection locked="0"/>
    </xf>
    <xf numFmtId="181" fontId="5" fillId="0" borderId="78" xfId="0" applyNumberFormat="1" applyFont="1" applyFill="1" applyBorder="1" applyAlignment="1" applyProtection="1">
      <alignment horizontal="center" vertical="center"/>
      <protection locked="0"/>
    </xf>
    <xf numFmtId="181" fontId="5" fillId="0" borderId="80" xfId="0" applyNumberFormat="1" applyFont="1" applyFill="1" applyBorder="1" applyAlignment="1" applyProtection="1">
      <alignment horizontal="center" vertical="center"/>
      <protection hidden="1"/>
    </xf>
    <xf numFmtId="181" fontId="5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81" fontId="5" fillId="0" borderId="76" xfId="0" applyNumberFormat="1" applyFont="1" applyFill="1" applyBorder="1" applyAlignment="1" applyProtection="1">
      <alignment horizontal="center" vertical="center"/>
      <protection locked="0"/>
    </xf>
    <xf numFmtId="181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16" fillId="0" borderId="82" xfId="0" applyFont="1" applyBorder="1" applyAlignment="1" applyProtection="1">
      <alignment horizontal="center" vertical="center" shrinkToFit="1"/>
      <protection hidden="1"/>
    </xf>
    <xf numFmtId="0" fontId="0" fillId="0" borderId="83" xfId="0" applyBorder="1" applyAlignment="1" applyProtection="1">
      <alignment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right" shrinkToFit="1"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23" fillId="0" borderId="61" xfId="0" applyFont="1" applyBorder="1" applyAlignment="1" applyProtection="1">
      <alignment vertical="center"/>
      <protection locked="0"/>
    </xf>
    <xf numFmtId="0" fontId="23" fillId="0" borderId="69" xfId="0" applyFont="1" applyBorder="1" applyAlignment="1" applyProtection="1">
      <alignment vertical="center"/>
      <protection locked="0"/>
    </xf>
    <xf numFmtId="0" fontId="23" fillId="0" borderId="86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54" xfId="0" applyFont="1" applyBorder="1" applyAlignment="1" applyProtection="1">
      <alignment vertical="center"/>
      <protection locked="0"/>
    </xf>
    <xf numFmtId="0" fontId="3" fillId="0" borderId="87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vertical="center"/>
      <protection hidden="1"/>
    </xf>
    <xf numFmtId="0" fontId="20" fillId="0" borderId="85" xfId="0" applyFont="1" applyFill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right" vertical="center" shrinkToFit="1"/>
      <protection hidden="1"/>
    </xf>
    <xf numFmtId="0" fontId="18" fillId="0" borderId="39" xfId="0" applyFont="1" applyBorder="1" applyAlignment="1" applyProtection="1">
      <alignment vertical="center" shrinkToFit="1"/>
      <protection hidden="1"/>
    </xf>
    <xf numFmtId="0" fontId="0" fillId="0" borderId="39" xfId="0" applyBorder="1" applyAlignment="1" applyProtection="1">
      <alignment horizontal="distributed" vertical="center" indent="2" shrinkToFit="1"/>
      <protection locked="0"/>
    </xf>
    <xf numFmtId="181" fontId="5" fillId="0" borderId="88" xfId="0" applyNumberFormat="1" applyFont="1" applyFill="1" applyBorder="1" applyAlignment="1" applyProtection="1">
      <alignment horizontal="center" vertical="center"/>
      <protection hidden="1"/>
    </xf>
    <xf numFmtId="181" fontId="5" fillId="0" borderId="88" xfId="0" applyNumberFormat="1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distributed" vertical="center" indent="2"/>
      <protection locked="0"/>
    </xf>
    <xf numFmtId="0" fontId="18" fillId="0" borderId="39" xfId="0" applyFont="1" applyBorder="1" applyAlignment="1" applyProtection="1">
      <alignment horizontal="distributed" vertical="center" indent="2"/>
      <protection locked="0"/>
    </xf>
    <xf numFmtId="0" fontId="0" fillId="0" borderId="39" xfId="0" applyBorder="1" applyAlignment="1" applyProtection="1">
      <alignment horizontal="distributed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3"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36</xdr:row>
      <xdr:rowOff>9525</xdr:rowOff>
    </xdr:from>
    <xdr:to>
      <xdr:col>12</xdr:col>
      <xdr:colOff>19050</xdr:colOff>
      <xdr:row>37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38800" y="10115550"/>
          <a:ext cx="36195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41</xdr:row>
      <xdr:rowOff>9525</xdr:rowOff>
    </xdr:from>
    <xdr:to>
      <xdr:col>11</xdr:col>
      <xdr:colOff>19050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67725" y="12658725"/>
          <a:ext cx="45720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  <xdr:twoCellAnchor>
    <xdr:from>
      <xdr:col>22</xdr:col>
      <xdr:colOff>47625</xdr:colOff>
      <xdr:row>41</xdr:row>
      <xdr:rowOff>9525</xdr:rowOff>
    </xdr:from>
    <xdr:to>
      <xdr:col>23</xdr:col>
      <xdr:colOff>66675</xdr:colOff>
      <xdr:row>42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8087975" y="12658725"/>
          <a:ext cx="4667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41</xdr:row>
      <xdr:rowOff>9525</xdr:rowOff>
    </xdr:from>
    <xdr:to>
      <xdr:col>11</xdr:col>
      <xdr:colOff>28575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77250" y="12658725"/>
          <a:ext cx="45720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  <xdr:twoCellAnchor>
    <xdr:from>
      <xdr:col>22</xdr:col>
      <xdr:colOff>19050</xdr:colOff>
      <xdr:row>41</xdr:row>
      <xdr:rowOff>9525</xdr:rowOff>
    </xdr:from>
    <xdr:to>
      <xdr:col>23</xdr:col>
      <xdr:colOff>28575</xdr:colOff>
      <xdr:row>42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8059400" y="12658725"/>
          <a:ext cx="45720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H77" sqref="H77"/>
    </sheetView>
  </sheetViews>
  <sheetFormatPr defaultColWidth="13.00390625" defaultRowHeight="13.5"/>
  <cols>
    <col min="1" max="16384" width="13.00390625" style="27" customWidth="1"/>
  </cols>
  <sheetData>
    <row r="1" spans="1:15" ht="13.5">
      <c r="A1" s="27" t="s">
        <v>25</v>
      </c>
      <c r="B1" s="27" t="s">
        <v>26</v>
      </c>
      <c r="C1" s="27" t="s">
        <v>27</v>
      </c>
      <c r="D1" s="27" t="s">
        <v>28</v>
      </c>
      <c r="E1" s="27" t="s">
        <v>29</v>
      </c>
      <c r="F1" s="27" t="s">
        <v>30</v>
      </c>
      <c r="G1" s="27" t="s">
        <v>31</v>
      </c>
      <c r="H1" s="27" t="s">
        <v>32</v>
      </c>
      <c r="I1" s="27" t="s">
        <v>33</v>
      </c>
      <c r="J1" s="27" t="s">
        <v>34</v>
      </c>
      <c r="K1" s="27" t="s">
        <v>35</v>
      </c>
      <c r="L1" s="27" t="s">
        <v>36</v>
      </c>
      <c r="M1" s="27" t="s">
        <v>37</v>
      </c>
      <c r="N1" s="27" t="s">
        <v>38</v>
      </c>
      <c r="O1" s="27" t="s">
        <v>39</v>
      </c>
    </row>
    <row r="2" spans="1:8" ht="13.5">
      <c r="A2" s="27">
        <f>IF('①申込'!C10="","",'①申込'!C10)</f>
      </c>
      <c r="B2" s="35"/>
      <c r="C2" s="27">
        <f>IF(G2="","",1)</f>
      </c>
      <c r="D2" s="27" t="str">
        <f>'②駅伝（男子）'!C12&amp;" "&amp;'②駅伝（男子）'!D12</f>
        <v> </v>
      </c>
      <c r="E2" s="27" t="str">
        <f>'②駅伝（男子）'!E12&amp;" "&amp;'②駅伝（男子）'!F12</f>
        <v> </v>
      </c>
      <c r="F2" s="27">
        <f>IF(G2="","",'①申込'!$C$7)</f>
      </c>
      <c r="G2" s="27">
        <f>IF('②駅伝（男子）'!G12="","",'②駅伝（男子）'!G12)</f>
      </c>
      <c r="H2" s="27">
        <f>IF(C2=1,"3km",IF(C2=2,"2km",""))</f>
      </c>
    </row>
    <row r="3" spans="1:8" ht="13.5">
      <c r="A3" s="27">
        <f>IF(OR($A$2="",G3=""),"",$A$2)</f>
      </c>
      <c r="B3" s="35"/>
      <c r="C3" s="27">
        <f aca="true" t="shared" si="0" ref="C3:C32">IF(G3="","",1)</f>
      </c>
      <c r="D3" s="27" t="str">
        <f>'②駅伝（男子）'!C13&amp;" "&amp;'②駅伝（男子）'!D13</f>
        <v> </v>
      </c>
      <c r="E3" s="27" t="str">
        <f>'②駅伝（男子）'!E13&amp;" "&amp;'②駅伝（男子）'!F13</f>
        <v> </v>
      </c>
      <c r="F3" s="27">
        <f>IF(G3="","",'①申込'!$C$7)</f>
      </c>
      <c r="G3" s="27">
        <f>IF('②駅伝（男子）'!G13="","",'②駅伝（男子）'!G13)</f>
      </c>
      <c r="H3" s="27">
        <f aca="true" t="shared" si="1" ref="H3:H66">IF(C3=1,"3km",IF(C3=2,"2km",""))</f>
      </c>
    </row>
    <row r="4" spans="1:8" ht="13.5">
      <c r="A4" s="27">
        <f aca="true" t="shared" si="2" ref="A4:A33">IF(OR($A$2="",G4=""),"",$A$2)</f>
      </c>
      <c r="B4" s="35"/>
      <c r="C4" s="27">
        <f t="shared" si="0"/>
      </c>
      <c r="D4" s="27" t="str">
        <f>'②駅伝（男子）'!C14&amp;" "&amp;'②駅伝（男子）'!D14</f>
        <v> </v>
      </c>
      <c r="E4" s="27" t="str">
        <f>'②駅伝（男子）'!E14&amp;" "&amp;'②駅伝（男子）'!F14</f>
        <v> </v>
      </c>
      <c r="F4" s="27">
        <f>IF(G4="","",'①申込'!$C$7)</f>
      </c>
      <c r="G4" s="27">
        <f>IF('②駅伝（男子）'!G14="","",'②駅伝（男子）'!G14)</f>
      </c>
      <c r="H4" s="27">
        <f t="shared" si="1"/>
      </c>
    </row>
    <row r="5" spans="1:8" ht="13.5">
      <c r="A5" s="27">
        <f t="shared" si="2"/>
      </c>
      <c r="B5" s="35"/>
      <c r="C5" s="27">
        <f t="shared" si="0"/>
      </c>
      <c r="D5" s="27" t="str">
        <f>'②駅伝（男子）'!C15&amp;" "&amp;'②駅伝（男子）'!D15</f>
        <v> </v>
      </c>
      <c r="E5" s="27" t="str">
        <f>'②駅伝（男子）'!E15&amp;" "&amp;'②駅伝（男子）'!F15</f>
        <v> </v>
      </c>
      <c r="F5" s="27">
        <f>IF(G5="","",'①申込'!$C$7)</f>
      </c>
      <c r="G5" s="27">
        <f>IF('②駅伝（男子）'!G15="","",'②駅伝（男子）'!G15)</f>
      </c>
      <c r="H5" s="27">
        <f t="shared" si="1"/>
      </c>
    </row>
    <row r="6" spans="1:8" ht="13.5">
      <c r="A6" s="27">
        <f t="shared" si="2"/>
      </c>
      <c r="B6" s="35"/>
      <c r="C6" s="27">
        <f t="shared" si="0"/>
      </c>
      <c r="D6" s="27" t="str">
        <f>'②駅伝（男子）'!C16&amp;" "&amp;'②駅伝（男子）'!D16</f>
        <v> </v>
      </c>
      <c r="E6" s="27" t="str">
        <f>'②駅伝（男子）'!E16&amp;" "&amp;'②駅伝（男子）'!F16</f>
        <v> </v>
      </c>
      <c r="F6" s="27">
        <f>IF(G6="","",'①申込'!$C$7)</f>
      </c>
      <c r="G6" s="27">
        <f>IF('②駅伝（男子）'!G16="","",'②駅伝（男子）'!G16)</f>
      </c>
      <c r="H6" s="27">
        <f t="shared" si="1"/>
      </c>
    </row>
    <row r="7" spans="1:8" ht="13.5">
      <c r="A7" s="27">
        <f t="shared" si="2"/>
      </c>
      <c r="B7" s="35"/>
      <c r="C7" s="27">
        <f t="shared" si="0"/>
      </c>
      <c r="D7" s="27" t="str">
        <f>'②駅伝（男子）'!C17&amp;" "&amp;'②駅伝（男子）'!D17</f>
        <v> </v>
      </c>
      <c r="E7" s="27" t="str">
        <f>'②駅伝（男子）'!E17&amp;" "&amp;'②駅伝（男子）'!F17</f>
        <v> </v>
      </c>
      <c r="F7" s="27">
        <f>IF(G7="","",'①申込'!$C$7)</f>
      </c>
      <c r="G7" s="27">
        <f>IF('②駅伝（男子）'!G17="","",'②駅伝（男子）'!G17)</f>
      </c>
      <c r="H7" s="27">
        <f t="shared" si="1"/>
      </c>
    </row>
    <row r="8" spans="1:8" ht="13.5">
      <c r="A8" s="27">
        <f t="shared" si="2"/>
      </c>
      <c r="B8" s="35"/>
      <c r="C8" s="27">
        <f t="shared" si="0"/>
      </c>
      <c r="D8" s="27" t="str">
        <f>'②駅伝（男子）'!C18&amp;" "&amp;'②駅伝（男子）'!D18</f>
        <v> </v>
      </c>
      <c r="E8" s="27" t="str">
        <f>'②駅伝（男子）'!E18&amp;" "&amp;'②駅伝（男子）'!F18</f>
        <v> </v>
      </c>
      <c r="F8" s="27">
        <f>IF(G8="","",'①申込'!$C$7)</f>
      </c>
      <c r="G8" s="27">
        <f>IF('②駅伝（男子）'!G18="","",'②駅伝（男子）'!G18)</f>
      </c>
      <c r="H8" s="27">
        <f t="shared" si="1"/>
      </c>
    </row>
    <row r="9" spans="1:8" ht="13.5">
      <c r="A9" s="27">
        <f t="shared" si="2"/>
      </c>
      <c r="B9" s="35"/>
      <c r="C9" s="27">
        <f t="shared" si="0"/>
      </c>
      <c r="D9" s="27" t="str">
        <f>'②駅伝（男子）'!C19&amp;" "&amp;'②駅伝（男子）'!D19</f>
        <v> </v>
      </c>
      <c r="E9" s="27" t="str">
        <f>'②駅伝（男子）'!E19&amp;" "&amp;'②駅伝（男子）'!F19</f>
        <v> </v>
      </c>
      <c r="F9" s="27">
        <f>IF(G9="","",'①申込'!$C$7)</f>
      </c>
      <c r="G9" s="27">
        <f>IF('②駅伝（男子）'!G19="","",'②駅伝（男子）'!G19)</f>
      </c>
      <c r="H9" s="27">
        <f t="shared" si="1"/>
      </c>
    </row>
    <row r="10" spans="1:8" ht="13.5">
      <c r="A10" s="27">
        <f t="shared" si="2"/>
      </c>
      <c r="B10" s="35"/>
      <c r="C10" s="27">
        <f t="shared" si="0"/>
      </c>
      <c r="D10" s="27" t="str">
        <f>'②駅伝（男子）'!C20&amp;" "&amp;'②駅伝（男子）'!D20</f>
        <v> </v>
      </c>
      <c r="E10" s="27" t="str">
        <f>'②駅伝（男子）'!E20&amp;" "&amp;'②駅伝（男子）'!F20</f>
        <v> </v>
      </c>
      <c r="F10" s="27">
        <f>IF(G10="","",'①申込'!$C$7)</f>
      </c>
      <c r="G10" s="27">
        <f>IF('②駅伝（男子）'!G20="","",'②駅伝（男子）'!G20)</f>
      </c>
      <c r="H10" s="27">
        <f t="shared" si="1"/>
      </c>
    </row>
    <row r="11" spans="1:8" ht="13.5">
      <c r="A11" s="27" t="e">
        <f t="shared" si="2"/>
        <v>#REF!</v>
      </c>
      <c r="B11" s="35"/>
      <c r="C11" s="27" t="e">
        <f>IF(G11="","",1)</f>
        <v>#REF!</v>
      </c>
      <c r="D11" s="27" t="e">
        <f>②駅伝（男子）!#REF!&amp;" "&amp;②駅伝（男子）!#REF!</f>
        <v>#REF!</v>
      </c>
      <c r="E11" s="27" t="e">
        <f>②駅伝（男子）!#REF!&amp;" "&amp;②駅伝（男子）!#REF!</f>
        <v>#REF!</v>
      </c>
      <c r="F11" s="27" t="e">
        <f>IF(G11="","",'①申込'!$C$7)</f>
        <v>#REF!</v>
      </c>
      <c r="G11" s="27" t="e">
        <f>IF(②駅伝（男子）!#REF!="","",②駅伝（男子）!#REF!)</f>
        <v>#REF!</v>
      </c>
      <c r="H11" s="27" t="e">
        <f t="shared" si="1"/>
        <v>#REF!</v>
      </c>
    </row>
    <row r="12" spans="1:8" ht="13.5">
      <c r="A12" s="27">
        <f t="shared" si="2"/>
      </c>
      <c r="B12" s="35"/>
      <c r="C12" s="27">
        <f t="shared" si="0"/>
      </c>
      <c r="D12" s="27" t="str">
        <f>'②駅伝（男子）'!J12&amp;" "&amp;'②駅伝（男子）'!K12</f>
        <v> </v>
      </c>
      <c r="E12" s="27" t="str">
        <f>'②駅伝（男子）'!L12&amp;" "&amp;'②駅伝（男子）'!M12</f>
        <v> </v>
      </c>
      <c r="F12" s="27">
        <f>IF(G12="","",'①申込'!$C$7)</f>
      </c>
      <c r="G12" s="27">
        <f>IF('②駅伝（男子）'!N12="","",'②駅伝（男子）'!N12)</f>
      </c>
      <c r="H12" s="27">
        <f t="shared" si="1"/>
      </c>
    </row>
    <row r="13" spans="1:8" ht="13.5">
      <c r="A13" s="27">
        <f t="shared" si="2"/>
      </c>
      <c r="B13" s="35"/>
      <c r="C13" s="27">
        <f t="shared" si="0"/>
      </c>
      <c r="D13" s="27" t="str">
        <f>'②駅伝（男子）'!J13&amp;" "&amp;'②駅伝（男子）'!K13</f>
        <v> </v>
      </c>
      <c r="E13" s="27" t="str">
        <f>'②駅伝（男子）'!L13&amp;" "&amp;'②駅伝（男子）'!M13</f>
        <v> </v>
      </c>
      <c r="F13" s="27">
        <f>IF(G13="","",'①申込'!$C$7)</f>
      </c>
      <c r="G13" s="27">
        <f>IF('②駅伝（男子）'!N13="","",'②駅伝（男子）'!N13)</f>
      </c>
      <c r="H13" s="27">
        <f t="shared" si="1"/>
      </c>
    </row>
    <row r="14" spans="1:8" ht="13.5">
      <c r="A14" s="27">
        <f t="shared" si="2"/>
      </c>
      <c r="B14" s="35"/>
      <c r="C14" s="27">
        <f t="shared" si="0"/>
      </c>
      <c r="D14" s="27" t="str">
        <f>'②駅伝（男子）'!J14&amp;" "&amp;'②駅伝（男子）'!K14</f>
        <v> </v>
      </c>
      <c r="E14" s="27" t="str">
        <f>'②駅伝（男子）'!L14&amp;" "&amp;'②駅伝（男子）'!M14</f>
        <v> </v>
      </c>
      <c r="F14" s="27">
        <f>IF(G14="","",'①申込'!$C$7)</f>
      </c>
      <c r="G14" s="27">
        <f>IF('②駅伝（男子）'!N14="","",'②駅伝（男子）'!N14)</f>
      </c>
      <c r="H14" s="27">
        <f t="shared" si="1"/>
      </c>
    </row>
    <row r="15" spans="1:8" ht="13.5">
      <c r="A15" s="27">
        <f t="shared" si="2"/>
      </c>
      <c r="B15" s="35"/>
      <c r="C15" s="27">
        <f t="shared" si="0"/>
      </c>
      <c r="D15" s="27" t="str">
        <f>'②駅伝（男子）'!J15&amp;" "&amp;'②駅伝（男子）'!K15</f>
        <v> </v>
      </c>
      <c r="E15" s="27" t="str">
        <f>'②駅伝（男子）'!L15&amp;" "&amp;'②駅伝（男子）'!M15</f>
        <v> </v>
      </c>
      <c r="F15" s="27">
        <f>IF(G15="","",'①申込'!$C$7)</f>
      </c>
      <c r="G15" s="27">
        <f>IF('②駅伝（男子）'!N15="","",'②駅伝（男子）'!N15)</f>
      </c>
      <c r="H15" s="27">
        <f t="shared" si="1"/>
      </c>
    </row>
    <row r="16" spans="1:8" ht="13.5">
      <c r="A16" s="27">
        <f t="shared" si="2"/>
      </c>
      <c r="B16" s="35"/>
      <c r="C16" s="27">
        <f t="shared" si="0"/>
      </c>
      <c r="D16" s="27" t="str">
        <f>'②駅伝（男子）'!J16&amp;" "&amp;'②駅伝（男子）'!K16</f>
        <v> </v>
      </c>
      <c r="E16" s="27" t="str">
        <f>'②駅伝（男子）'!L16&amp;" "&amp;'②駅伝（男子）'!M16</f>
        <v> </v>
      </c>
      <c r="F16" s="27">
        <f>IF(G16="","",'①申込'!$C$7)</f>
      </c>
      <c r="G16" s="27">
        <f>IF('②駅伝（男子）'!N16="","",'②駅伝（男子）'!N16)</f>
      </c>
      <c r="H16" s="27">
        <f t="shared" si="1"/>
      </c>
    </row>
    <row r="17" spans="1:8" ht="13.5">
      <c r="A17" s="27">
        <f t="shared" si="2"/>
      </c>
      <c r="B17" s="35"/>
      <c r="C17" s="27">
        <f t="shared" si="0"/>
      </c>
      <c r="D17" s="27" t="str">
        <f>'②駅伝（男子）'!J17&amp;" "&amp;'②駅伝（男子）'!K17</f>
        <v> </v>
      </c>
      <c r="E17" s="27" t="str">
        <f>'②駅伝（男子）'!L17&amp;" "&amp;'②駅伝（男子）'!M17</f>
        <v> </v>
      </c>
      <c r="F17" s="27">
        <f>IF(G17="","",'①申込'!$C$7)</f>
      </c>
      <c r="G17" s="27">
        <f>IF('②駅伝（男子）'!N17="","",'②駅伝（男子）'!N17)</f>
      </c>
      <c r="H17" s="27">
        <f t="shared" si="1"/>
      </c>
    </row>
    <row r="18" spans="1:8" ht="13.5">
      <c r="A18" s="27">
        <f t="shared" si="2"/>
      </c>
      <c r="B18" s="35"/>
      <c r="C18" s="27">
        <f t="shared" si="0"/>
      </c>
      <c r="D18" s="27" t="str">
        <f>'②駅伝（男子）'!J18&amp;" "&amp;'②駅伝（男子）'!K18</f>
        <v> </v>
      </c>
      <c r="E18" s="27" t="str">
        <f>'②駅伝（男子）'!L18&amp;" "&amp;'②駅伝（男子）'!M18</f>
        <v> </v>
      </c>
      <c r="F18" s="27">
        <f>IF(G18="","",'①申込'!$C$7)</f>
      </c>
      <c r="G18" s="27">
        <f>IF('②駅伝（男子）'!N18="","",'②駅伝（男子）'!N18)</f>
      </c>
      <c r="H18" s="27">
        <f t="shared" si="1"/>
      </c>
    </row>
    <row r="19" spans="1:8" ht="13.5">
      <c r="A19" s="27">
        <f t="shared" si="2"/>
      </c>
      <c r="B19" s="35"/>
      <c r="C19" s="27">
        <f t="shared" si="0"/>
      </c>
      <c r="D19" s="27" t="str">
        <f>'②駅伝（男子）'!J19&amp;" "&amp;'②駅伝（男子）'!K19</f>
        <v> </v>
      </c>
      <c r="E19" s="27" t="str">
        <f>'②駅伝（男子）'!L19&amp;" "&amp;'②駅伝（男子）'!M19</f>
        <v> </v>
      </c>
      <c r="F19" s="27">
        <f>IF(G19="","",'①申込'!$C$7)</f>
      </c>
      <c r="G19" s="27">
        <f>IF('②駅伝（男子）'!N19="","",'②駅伝（男子）'!N19)</f>
      </c>
      <c r="H19" s="27">
        <f t="shared" si="1"/>
      </c>
    </row>
    <row r="20" spans="1:8" ht="13.5">
      <c r="A20" s="27">
        <f t="shared" si="2"/>
      </c>
      <c r="B20" s="35"/>
      <c r="C20" s="27">
        <f t="shared" si="0"/>
      </c>
      <c r="D20" s="27" t="str">
        <f>'②駅伝（男子）'!J20&amp;" "&amp;'②駅伝（男子）'!K20</f>
        <v> </v>
      </c>
      <c r="E20" s="27" t="str">
        <f>'②駅伝（男子）'!L20&amp;" "&amp;'②駅伝（男子）'!M20</f>
        <v> </v>
      </c>
      <c r="F20" s="27">
        <f>IF(G20="","",'①申込'!$C$7)</f>
      </c>
      <c r="G20" s="27">
        <f>IF('②駅伝（男子）'!N20="","",'②駅伝（男子）'!N20)</f>
      </c>
      <c r="H20" s="27">
        <f t="shared" si="1"/>
      </c>
    </row>
    <row r="21" spans="1:8" ht="13.5">
      <c r="A21" s="27" t="e">
        <f t="shared" si="2"/>
        <v>#REF!</v>
      </c>
      <c r="B21" s="35"/>
      <c r="C21" s="27" t="e">
        <f>IF(G21="","",1)</f>
        <v>#REF!</v>
      </c>
      <c r="D21" s="27" t="e">
        <f>②駅伝（男子）!#REF!&amp;" "&amp;②駅伝（男子）!#REF!</f>
        <v>#REF!</v>
      </c>
      <c r="E21" s="27" t="e">
        <f>②駅伝（男子）!#REF!&amp;" "&amp;②駅伝（男子）!#REF!</f>
        <v>#REF!</v>
      </c>
      <c r="F21" s="27" t="e">
        <f>IF(G21="","",'①申込'!$C$7)</f>
        <v>#REF!</v>
      </c>
      <c r="G21" s="27" t="e">
        <f>IF(②駅伝（男子）!#REF!="","",②駅伝（男子）!#REF!)</f>
        <v>#REF!</v>
      </c>
      <c r="H21" s="27" t="e">
        <f t="shared" si="1"/>
        <v>#REF!</v>
      </c>
    </row>
    <row r="22" spans="1:8" ht="13.5">
      <c r="A22" s="27">
        <f t="shared" si="2"/>
      </c>
      <c r="B22" s="35"/>
      <c r="C22" s="27">
        <f t="shared" si="0"/>
      </c>
      <c r="D22" s="27" t="str">
        <f>③ﾛｰﾄﾞ!B7&amp;" "&amp;③ﾛｰﾄﾞ!C7</f>
        <v> </v>
      </c>
      <c r="E22" s="27" t="str">
        <f>③ﾛｰﾄﾞ!D7&amp;" "&amp;③ﾛｰﾄﾞ!E7</f>
        <v> </v>
      </c>
      <c r="F22" s="27">
        <f>IF(G22="","",'①申込'!$C$7)</f>
      </c>
      <c r="G22" s="27">
        <f>IF(③ﾛｰﾄﾞ!F7="","",③ﾛｰﾄﾞ!F7)</f>
      </c>
      <c r="H22" s="27">
        <f t="shared" si="1"/>
      </c>
    </row>
    <row r="23" spans="1:8" ht="13.5">
      <c r="A23" s="27">
        <f t="shared" si="2"/>
      </c>
      <c r="B23" s="35"/>
      <c r="C23" s="27">
        <f t="shared" si="0"/>
      </c>
      <c r="D23" s="27" t="str">
        <f>③ﾛｰﾄﾞ!B8&amp;" "&amp;③ﾛｰﾄﾞ!C8</f>
        <v> </v>
      </c>
      <c r="E23" s="27" t="str">
        <f>③ﾛｰﾄﾞ!D8&amp;" "&amp;③ﾛｰﾄﾞ!E8</f>
        <v> </v>
      </c>
      <c r="F23" s="27">
        <f>IF(G23="","",'①申込'!$C$7)</f>
      </c>
      <c r="G23" s="27">
        <f>IF(③ﾛｰﾄﾞ!F8="","",③ﾛｰﾄﾞ!F8)</f>
      </c>
      <c r="H23" s="27">
        <f t="shared" si="1"/>
      </c>
    </row>
    <row r="24" spans="1:8" ht="13.5">
      <c r="A24" s="27">
        <f t="shared" si="2"/>
      </c>
      <c r="B24" s="35"/>
      <c r="C24" s="27">
        <f t="shared" si="0"/>
      </c>
      <c r="D24" s="27" t="str">
        <f>③ﾛｰﾄﾞ!B9&amp;" "&amp;③ﾛｰﾄﾞ!C9</f>
        <v> </v>
      </c>
      <c r="E24" s="27" t="str">
        <f>③ﾛｰﾄﾞ!D9&amp;" "&amp;③ﾛｰﾄﾞ!E9</f>
        <v> </v>
      </c>
      <c r="F24" s="27">
        <f>IF(G24="","",'①申込'!$C$7)</f>
      </c>
      <c r="G24" s="27">
        <f>IF(③ﾛｰﾄﾞ!F9="","",③ﾛｰﾄﾞ!F9)</f>
      </c>
      <c r="H24" s="27">
        <f t="shared" si="1"/>
      </c>
    </row>
    <row r="25" spans="1:8" ht="13.5">
      <c r="A25" s="27">
        <f t="shared" si="2"/>
      </c>
      <c r="B25" s="35"/>
      <c r="C25" s="27">
        <f t="shared" si="0"/>
      </c>
      <c r="D25" s="27" t="str">
        <f>③ﾛｰﾄﾞ!B10&amp;" "&amp;③ﾛｰﾄﾞ!C10</f>
        <v> </v>
      </c>
      <c r="E25" s="27" t="str">
        <f>③ﾛｰﾄﾞ!D10&amp;" "&amp;③ﾛｰﾄﾞ!E10</f>
        <v> </v>
      </c>
      <c r="F25" s="27">
        <f>IF(G25="","",'①申込'!$C$7)</f>
      </c>
      <c r="G25" s="27">
        <f>IF(③ﾛｰﾄﾞ!F10="","",③ﾛｰﾄﾞ!F10)</f>
      </c>
      <c r="H25" s="27">
        <f t="shared" si="1"/>
      </c>
    </row>
    <row r="26" spans="1:8" ht="13.5">
      <c r="A26" s="27">
        <f t="shared" si="2"/>
      </c>
      <c r="B26" s="35"/>
      <c r="C26" s="27">
        <f t="shared" si="0"/>
      </c>
      <c r="D26" s="27" t="str">
        <f>③ﾛｰﾄﾞ!B11&amp;" "&amp;③ﾛｰﾄﾞ!C11</f>
        <v> </v>
      </c>
      <c r="E26" s="27" t="str">
        <f>③ﾛｰﾄﾞ!D11&amp;" "&amp;③ﾛｰﾄﾞ!E11</f>
        <v> </v>
      </c>
      <c r="F26" s="27">
        <f>IF(G26="","",'①申込'!$C$7)</f>
      </c>
      <c r="G26" s="27">
        <f>IF(③ﾛｰﾄﾞ!F11="","",③ﾛｰﾄﾞ!F11)</f>
      </c>
      <c r="H26" s="27">
        <f t="shared" si="1"/>
      </c>
    </row>
    <row r="27" spans="1:8" ht="13.5">
      <c r="A27" s="27">
        <f t="shared" si="2"/>
      </c>
      <c r="B27" s="35"/>
      <c r="C27" s="27">
        <f t="shared" si="0"/>
      </c>
      <c r="D27" s="27" t="str">
        <f>③ﾛｰﾄﾞ!B12&amp;" "&amp;③ﾛｰﾄﾞ!C12</f>
        <v> </v>
      </c>
      <c r="E27" s="27" t="str">
        <f>③ﾛｰﾄﾞ!D12&amp;" "&amp;③ﾛｰﾄﾞ!E12</f>
        <v> </v>
      </c>
      <c r="F27" s="27">
        <f>IF(G27="","",'①申込'!$C$7)</f>
      </c>
      <c r="G27" s="27">
        <f>IF(③ﾛｰﾄﾞ!F12="","",③ﾛｰﾄﾞ!F12)</f>
      </c>
      <c r="H27" s="27">
        <f t="shared" si="1"/>
      </c>
    </row>
    <row r="28" spans="1:8" ht="13.5">
      <c r="A28" s="27">
        <f t="shared" si="2"/>
      </c>
      <c r="B28" s="35"/>
      <c r="C28" s="27">
        <f t="shared" si="0"/>
      </c>
      <c r="D28" s="27" t="str">
        <f>③ﾛｰﾄﾞ!B13&amp;" "&amp;③ﾛｰﾄﾞ!C13</f>
        <v> </v>
      </c>
      <c r="E28" s="27" t="str">
        <f>③ﾛｰﾄﾞ!D13&amp;" "&amp;③ﾛｰﾄﾞ!E13</f>
        <v> </v>
      </c>
      <c r="F28" s="27">
        <f>IF(G28="","",'①申込'!$C$7)</f>
      </c>
      <c r="G28" s="27">
        <f>IF(③ﾛｰﾄﾞ!F13="","",③ﾛｰﾄﾞ!F13)</f>
      </c>
      <c r="H28" s="27">
        <f t="shared" si="1"/>
      </c>
    </row>
    <row r="29" spans="1:8" ht="13.5">
      <c r="A29" s="27">
        <f t="shared" si="2"/>
      </c>
      <c r="B29" s="35"/>
      <c r="C29" s="27">
        <f t="shared" si="0"/>
      </c>
      <c r="D29" s="27" t="str">
        <f>③ﾛｰﾄﾞ!B14&amp;" "&amp;③ﾛｰﾄﾞ!C14</f>
        <v> </v>
      </c>
      <c r="E29" s="27" t="str">
        <f>③ﾛｰﾄﾞ!D14&amp;" "&amp;③ﾛｰﾄﾞ!E14</f>
        <v> </v>
      </c>
      <c r="F29" s="27">
        <f>IF(G29="","",'①申込'!$C$7)</f>
      </c>
      <c r="G29" s="27">
        <f>IF(③ﾛｰﾄﾞ!F14="","",③ﾛｰﾄﾞ!F14)</f>
      </c>
      <c r="H29" s="27">
        <f t="shared" si="1"/>
      </c>
    </row>
    <row r="30" spans="1:8" ht="13.5">
      <c r="A30" s="27">
        <f t="shared" si="2"/>
      </c>
      <c r="B30" s="35"/>
      <c r="C30" s="27">
        <f t="shared" si="0"/>
      </c>
      <c r="D30" s="27" t="str">
        <f>③ﾛｰﾄﾞ!B15&amp;" "&amp;③ﾛｰﾄﾞ!C15</f>
        <v> </v>
      </c>
      <c r="E30" s="27" t="str">
        <f>③ﾛｰﾄﾞ!D15&amp;" "&amp;③ﾛｰﾄﾞ!E15</f>
        <v> </v>
      </c>
      <c r="F30" s="27">
        <f>IF(G30="","",'①申込'!$C$7)</f>
      </c>
      <c r="G30" s="27">
        <f>IF(③ﾛｰﾄﾞ!F15="","",③ﾛｰﾄﾞ!F15)</f>
      </c>
      <c r="H30" s="27">
        <f t="shared" si="1"/>
      </c>
    </row>
    <row r="31" spans="1:8" ht="13.5">
      <c r="A31" s="27">
        <f t="shared" si="2"/>
      </c>
      <c r="B31" s="35"/>
      <c r="C31" s="27">
        <f t="shared" si="0"/>
      </c>
      <c r="D31" s="27" t="str">
        <f>③ﾛｰﾄﾞ!B16&amp;" "&amp;③ﾛｰﾄﾞ!C16</f>
        <v> </v>
      </c>
      <c r="E31" s="27" t="str">
        <f>③ﾛｰﾄﾞ!D16&amp;" "&amp;③ﾛｰﾄﾞ!E16</f>
        <v> </v>
      </c>
      <c r="F31" s="27">
        <f>IF(G31="","",'①申込'!$C$7)</f>
      </c>
      <c r="G31" s="27">
        <f>IF(③ﾛｰﾄﾞ!F16="","",③ﾛｰﾄﾞ!F16)</f>
      </c>
      <c r="H31" s="27">
        <f t="shared" si="1"/>
      </c>
    </row>
    <row r="32" spans="1:8" ht="13.5">
      <c r="A32" s="27">
        <f t="shared" si="2"/>
      </c>
      <c r="B32" s="35"/>
      <c r="C32" s="27">
        <f t="shared" si="0"/>
      </c>
      <c r="D32" s="27" t="str">
        <f>③ﾛｰﾄﾞ!B17&amp;" "&amp;③ﾛｰﾄﾞ!C17</f>
        <v> </v>
      </c>
      <c r="E32" s="27" t="str">
        <f>③ﾛｰﾄﾞ!D17&amp;" "&amp;③ﾛｰﾄﾞ!E17</f>
        <v> </v>
      </c>
      <c r="F32" s="27">
        <f>IF(G32="","",'①申込'!$C$7)</f>
      </c>
      <c r="G32" s="27">
        <f>IF(③ﾛｰﾄﾞ!F17="","",③ﾛｰﾄﾞ!F17)</f>
      </c>
      <c r="H32" s="27">
        <f t="shared" si="1"/>
      </c>
    </row>
    <row r="33" spans="1:8" ht="13.5">
      <c r="A33" s="27">
        <f t="shared" si="2"/>
      </c>
      <c r="B33" s="35"/>
      <c r="C33" s="27">
        <f aca="true" t="shared" si="3" ref="C33:C41">IF(G33="","",1)</f>
      </c>
      <c r="D33" s="27" t="str">
        <f>③ﾛｰﾄﾞ!B18&amp;" "&amp;③ﾛｰﾄﾞ!C18</f>
        <v> </v>
      </c>
      <c r="E33" s="27" t="str">
        <f>③ﾛｰﾄﾞ!D18&amp;" "&amp;③ﾛｰﾄﾞ!E18</f>
        <v> </v>
      </c>
      <c r="F33" s="27">
        <f>IF(G33="","",'①申込'!$C$7)</f>
      </c>
      <c r="G33" s="27">
        <f>IF(③ﾛｰﾄﾞ!F18="","",③ﾛｰﾄﾞ!F18)</f>
      </c>
      <c r="H33" s="27">
        <f t="shared" si="1"/>
      </c>
    </row>
    <row r="34" spans="1:8" ht="13.5">
      <c r="A34" s="27">
        <f aca="true" t="shared" si="4" ref="A34:A57">IF(OR($A$2="",G34=""),"",$A$2)</f>
      </c>
      <c r="B34" s="35"/>
      <c r="C34" s="27">
        <f t="shared" si="3"/>
      </c>
      <c r="D34" s="27" t="str">
        <f>③ﾛｰﾄﾞ!B19&amp;" "&amp;③ﾛｰﾄﾞ!C19</f>
        <v> </v>
      </c>
      <c r="E34" s="27" t="str">
        <f>③ﾛｰﾄﾞ!D19&amp;" "&amp;③ﾛｰﾄﾞ!E19</f>
        <v> </v>
      </c>
      <c r="F34" s="27">
        <f>IF(G34="","",'①申込'!$C$7)</f>
      </c>
      <c r="G34" s="27">
        <f>IF(③ﾛｰﾄﾞ!F19="","",③ﾛｰﾄﾞ!F19)</f>
      </c>
      <c r="H34" s="27">
        <f t="shared" si="1"/>
      </c>
    </row>
    <row r="35" spans="1:8" ht="13.5">
      <c r="A35" s="27">
        <f t="shared" si="4"/>
      </c>
      <c r="B35" s="35"/>
      <c r="C35" s="27">
        <f t="shared" si="3"/>
      </c>
      <c r="D35" s="27" t="str">
        <f>③ﾛｰﾄﾞ!B20&amp;" "&amp;③ﾛｰﾄﾞ!C20</f>
        <v> </v>
      </c>
      <c r="E35" s="27" t="str">
        <f>③ﾛｰﾄﾞ!D20&amp;" "&amp;③ﾛｰﾄﾞ!E20</f>
        <v> </v>
      </c>
      <c r="F35" s="27">
        <f>IF(G35="","",'①申込'!$C$7)</f>
      </c>
      <c r="G35" s="27">
        <f>IF(③ﾛｰﾄﾞ!F20="","",③ﾛｰﾄﾞ!F20)</f>
      </c>
      <c r="H35" s="27">
        <f t="shared" si="1"/>
      </c>
    </row>
    <row r="36" spans="1:8" ht="13.5">
      <c r="A36" s="27">
        <f t="shared" si="4"/>
      </c>
      <c r="B36" s="35"/>
      <c r="C36" s="27">
        <f t="shared" si="3"/>
      </c>
      <c r="D36" s="27" t="str">
        <f>③ﾛｰﾄﾞ!B21&amp;" "&amp;③ﾛｰﾄﾞ!C21</f>
        <v> </v>
      </c>
      <c r="E36" s="27" t="str">
        <f>③ﾛｰﾄﾞ!D21&amp;" "&amp;③ﾛｰﾄﾞ!E21</f>
        <v> </v>
      </c>
      <c r="F36" s="27">
        <f>IF(G36="","",'①申込'!$C$7)</f>
      </c>
      <c r="G36" s="27">
        <f>IF(③ﾛｰﾄﾞ!F21="","",③ﾛｰﾄﾞ!F21)</f>
      </c>
      <c r="H36" s="27">
        <f t="shared" si="1"/>
      </c>
    </row>
    <row r="37" spans="1:8" ht="13.5">
      <c r="A37" s="27">
        <f t="shared" si="4"/>
      </c>
      <c r="B37" s="35"/>
      <c r="C37" s="27">
        <f t="shared" si="3"/>
      </c>
      <c r="D37" s="27" t="str">
        <f>③ﾛｰﾄﾞ!B22&amp;" "&amp;③ﾛｰﾄﾞ!C22</f>
        <v> </v>
      </c>
      <c r="E37" s="27" t="str">
        <f>③ﾛｰﾄﾞ!D22&amp;" "&amp;③ﾛｰﾄﾞ!E22</f>
        <v> </v>
      </c>
      <c r="F37" s="27">
        <f>IF(G37="","",'①申込'!$C$7)</f>
      </c>
      <c r="G37" s="27">
        <f>IF(③ﾛｰﾄﾞ!F22="","",③ﾛｰﾄﾞ!F22)</f>
      </c>
      <c r="H37" s="27">
        <f t="shared" si="1"/>
      </c>
    </row>
    <row r="38" spans="1:8" ht="13.5">
      <c r="A38" s="27">
        <f t="shared" si="4"/>
      </c>
      <c r="B38" s="35"/>
      <c r="C38" s="27">
        <f t="shared" si="3"/>
      </c>
      <c r="D38" s="27" t="str">
        <f>③ﾛｰﾄﾞ!B23&amp;" "&amp;③ﾛｰﾄﾞ!C23</f>
        <v> </v>
      </c>
      <c r="E38" s="27" t="str">
        <f>③ﾛｰﾄﾞ!D23&amp;" "&amp;③ﾛｰﾄﾞ!E23</f>
        <v> </v>
      </c>
      <c r="F38" s="27">
        <f>IF(G38="","",'①申込'!$C$7)</f>
      </c>
      <c r="G38" s="27">
        <f>IF(③ﾛｰﾄﾞ!F23="","",③ﾛｰﾄﾞ!F23)</f>
      </c>
      <c r="H38" s="27">
        <f t="shared" si="1"/>
      </c>
    </row>
    <row r="39" spans="1:8" ht="13.5">
      <c r="A39" s="27">
        <f t="shared" si="4"/>
      </c>
      <c r="B39" s="35"/>
      <c r="C39" s="27">
        <f t="shared" si="3"/>
      </c>
      <c r="D39" s="27" t="str">
        <f>③ﾛｰﾄﾞ!B24&amp;" "&amp;③ﾛｰﾄﾞ!C24</f>
        <v> </v>
      </c>
      <c r="E39" s="27" t="str">
        <f>③ﾛｰﾄﾞ!D24&amp;" "&amp;③ﾛｰﾄﾞ!E24</f>
        <v> </v>
      </c>
      <c r="F39" s="27">
        <f>IF(G39="","",'①申込'!$C$7)</f>
      </c>
      <c r="G39" s="27">
        <f>IF(③ﾛｰﾄﾞ!F24="","",③ﾛｰﾄﾞ!F24)</f>
      </c>
      <c r="H39" s="27">
        <f t="shared" si="1"/>
      </c>
    </row>
    <row r="40" spans="1:8" ht="13.5">
      <c r="A40" s="27">
        <f t="shared" si="4"/>
      </c>
      <c r="B40" s="35"/>
      <c r="C40" s="27">
        <f t="shared" si="3"/>
      </c>
      <c r="D40" s="27" t="str">
        <f>③ﾛｰﾄﾞ!B25&amp;" "&amp;③ﾛｰﾄﾞ!C25</f>
        <v> </v>
      </c>
      <c r="E40" s="27" t="str">
        <f>③ﾛｰﾄﾞ!D25&amp;" "&amp;③ﾛｰﾄﾞ!E25</f>
        <v> </v>
      </c>
      <c r="F40" s="27">
        <f>IF(G40="","",'①申込'!$C$7)</f>
      </c>
      <c r="G40" s="27">
        <f>IF(③ﾛｰﾄﾞ!F25="","",③ﾛｰﾄﾞ!F25)</f>
      </c>
      <c r="H40" s="27">
        <f t="shared" si="1"/>
      </c>
    </row>
    <row r="41" spans="1:8" ht="13.5">
      <c r="A41" s="27">
        <f t="shared" si="4"/>
      </c>
      <c r="B41" s="35"/>
      <c r="C41" s="27">
        <f t="shared" si="3"/>
      </c>
      <c r="D41" s="27" t="str">
        <f>③ﾛｰﾄﾞ!B26&amp;" "&amp;③ﾛｰﾄﾞ!C26</f>
        <v> </v>
      </c>
      <c r="E41" s="27" t="str">
        <f>③ﾛｰﾄﾞ!D26&amp;" "&amp;③ﾛｰﾄﾞ!E26</f>
        <v> </v>
      </c>
      <c r="F41" s="27">
        <f>IF(G41="","",'①申込'!$C$7)</f>
      </c>
      <c r="G41" s="27">
        <f>IF(③ﾛｰﾄﾞ!F26="","",③ﾛｰﾄﾞ!F26)</f>
      </c>
      <c r="H41" s="27">
        <f t="shared" si="1"/>
      </c>
    </row>
    <row r="42" spans="1:8" ht="13.5">
      <c r="A42" s="27">
        <f t="shared" si="4"/>
      </c>
      <c r="B42" s="35"/>
      <c r="C42" s="27">
        <f>IF(G42="","",2)</f>
      </c>
      <c r="D42" s="27" t="str">
        <f>'②駅伝（女子）'!C12&amp;" "&amp;'②駅伝（女子）'!D12</f>
        <v> </v>
      </c>
      <c r="E42" s="27" t="str">
        <f>'②駅伝（女子）'!E12&amp;" "&amp;'②駅伝（女子）'!F12</f>
        <v> </v>
      </c>
      <c r="F42" s="27">
        <f>IF(G42="","",'①申込'!$C$7)</f>
      </c>
      <c r="G42" s="27">
        <f>IF('②駅伝（女子）'!G12="","",'②駅伝（女子）'!G12)</f>
      </c>
      <c r="H42" s="27">
        <f t="shared" si="1"/>
      </c>
    </row>
    <row r="43" spans="1:8" ht="13.5">
      <c r="A43" s="27">
        <f t="shared" si="4"/>
      </c>
      <c r="B43" s="35"/>
      <c r="C43" s="27">
        <f aca="true" t="shared" si="5" ref="C43:C49">IF(G43="","",2)</f>
      </c>
      <c r="D43" s="27" t="str">
        <f>'②駅伝（女子）'!C13&amp;" "&amp;'②駅伝（女子）'!D13</f>
        <v> </v>
      </c>
      <c r="E43" s="27" t="str">
        <f>'②駅伝（女子）'!E13&amp;" "&amp;'②駅伝（女子）'!F13</f>
        <v> </v>
      </c>
      <c r="F43" s="27">
        <f>IF(G43="","",'①申込'!$C$7)</f>
      </c>
      <c r="G43" s="27">
        <f>IF('②駅伝（女子）'!G13="","",'②駅伝（女子）'!G13)</f>
      </c>
      <c r="H43" s="27">
        <f t="shared" si="1"/>
      </c>
    </row>
    <row r="44" spans="1:8" ht="13.5">
      <c r="A44" s="27">
        <f t="shared" si="4"/>
      </c>
      <c r="B44" s="35"/>
      <c r="C44" s="27">
        <f t="shared" si="5"/>
      </c>
      <c r="D44" s="27" t="str">
        <f>'②駅伝（女子）'!C14&amp;" "&amp;'②駅伝（女子）'!D14</f>
        <v> </v>
      </c>
      <c r="E44" s="27" t="str">
        <f>'②駅伝（女子）'!E14&amp;" "&amp;'②駅伝（女子）'!F14</f>
        <v> </v>
      </c>
      <c r="F44" s="27">
        <f>IF(G44="","",'①申込'!$C$7)</f>
      </c>
      <c r="G44" s="27">
        <f>IF('②駅伝（女子）'!G14="","",'②駅伝（女子）'!G14)</f>
      </c>
      <c r="H44" s="27">
        <f t="shared" si="1"/>
      </c>
    </row>
    <row r="45" spans="1:8" ht="13.5">
      <c r="A45" s="27">
        <f t="shared" si="4"/>
      </c>
      <c r="B45" s="35"/>
      <c r="C45" s="27">
        <f t="shared" si="5"/>
      </c>
      <c r="D45" s="27" t="str">
        <f>'②駅伝（女子）'!C15&amp;" "&amp;'②駅伝（女子）'!D15</f>
        <v> </v>
      </c>
      <c r="E45" s="27" t="str">
        <f>'②駅伝（女子）'!E15&amp;" "&amp;'②駅伝（女子）'!F15</f>
        <v> </v>
      </c>
      <c r="F45" s="27">
        <f>IF(G45="","",'①申込'!$C$7)</f>
      </c>
      <c r="G45" s="27">
        <f>IF('②駅伝（女子）'!G15="","",'②駅伝（女子）'!G15)</f>
      </c>
      <c r="H45" s="27">
        <f t="shared" si="1"/>
      </c>
    </row>
    <row r="46" spans="1:8" ht="13.5">
      <c r="A46" s="27">
        <f t="shared" si="4"/>
      </c>
      <c r="B46" s="35"/>
      <c r="C46" s="27">
        <f t="shared" si="5"/>
      </c>
      <c r="D46" s="27" t="str">
        <f>'②駅伝（女子）'!C16&amp;" "&amp;'②駅伝（女子）'!D16</f>
        <v> </v>
      </c>
      <c r="E46" s="27" t="str">
        <f>'②駅伝（女子）'!E16&amp;" "&amp;'②駅伝（女子）'!F16</f>
        <v> </v>
      </c>
      <c r="F46" s="27">
        <f>IF(G46="","",'①申込'!$C$7)</f>
      </c>
      <c r="G46" s="27">
        <f>IF('②駅伝（女子）'!G16="","",'②駅伝（女子）'!G16)</f>
      </c>
      <c r="H46" s="27">
        <f t="shared" si="1"/>
      </c>
    </row>
    <row r="47" spans="1:8" ht="13.5">
      <c r="A47" s="27">
        <f t="shared" si="4"/>
      </c>
      <c r="B47" s="35"/>
      <c r="C47" s="27">
        <f t="shared" si="5"/>
      </c>
      <c r="D47" s="27" t="str">
        <f>'②駅伝（女子）'!C17&amp;" "&amp;'②駅伝（女子）'!D17</f>
        <v> </v>
      </c>
      <c r="E47" s="27" t="str">
        <f>'②駅伝（女子）'!E17&amp;" "&amp;'②駅伝（女子）'!F17</f>
        <v> </v>
      </c>
      <c r="F47" s="27">
        <f>IF(G47="","",'①申込'!$C$7)</f>
      </c>
      <c r="G47" s="27">
        <f>IF('②駅伝（女子）'!G17="","",'②駅伝（女子）'!G17)</f>
      </c>
      <c r="H47" s="27">
        <f t="shared" si="1"/>
      </c>
    </row>
    <row r="48" spans="1:8" ht="13.5">
      <c r="A48" s="27">
        <f t="shared" si="4"/>
      </c>
      <c r="B48" s="35"/>
      <c r="C48" s="27">
        <f t="shared" si="5"/>
      </c>
      <c r="D48" s="27" t="str">
        <f>'②駅伝（女子）'!C18&amp;" "&amp;'②駅伝（女子）'!D18</f>
        <v> </v>
      </c>
      <c r="E48" s="27" t="str">
        <f>'②駅伝（女子）'!E18&amp;" "&amp;'②駅伝（女子）'!F18</f>
        <v> </v>
      </c>
      <c r="F48" s="27">
        <f>IF(G48="","",'①申込'!$C$7)</f>
      </c>
      <c r="G48" s="27">
        <f>IF('②駅伝（女子）'!G18="","",'②駅伝（女子）'!G18)</f>
      </c>
      <c r="H48" s="27">
        <f t="shared" si="1"/>
      </c>
    </row>
    <row r="49" spans="1:8" ht="13.5">
      <c r="A49" s="27">
        <f t="shared" si="4"/>
      </c>
      <c r="B49" s="35"/>
      <c r="C49" s="27">
        <f t="shared" si="5"/>
      </c>
      <c r="D49" s="27" t="str">
        <f>'②駅伝（女子）'!C19&amp;" "&amp;'②駅伝（女子）'!D19</f>
        <v> </v>
      </c>
      <c r="E49" s="27" t="str">
        <f>'②駅伝（女子）'!E19&amp;" "&amp;'②駅伝（女子）'!F19</f>
        <v> </v>
      </c>
      <c r="F49" s="27">
        <f>IF(G49="","",'①申込'!$C$7)</f>
      </c>
      <c r="G49" s="27">
        <f>IF('②駅伝（女子）'!G19="","",'②駅伝（女子）'!G19)</f>
      </c>
      <c r="H49" s="27">
        <f t="shared" si="1"/>
      </c>
    </row>
    <row r="50" spans="1:8" ht="13.5">
      <c r="A50" s="27">
        <f t="shared" si="4"/>
      </c>
      <c r="B50" s="35"/>
      <c r="C50" s="27">
        <f>IF(G50="","",2)</f>
      </c>
      <c r="D50" s="27" t="str">
        <f>'②駅伝（女子）'!J12&amp;" "&amp;'②駅伝（女子）'!K12</f>
        <v> </v>
      </c>
      <c r="E50" s="27" t="str">
        <f>'②駅伝（女子）'!L12&amp;" "&amp;'②駅伝（女子）'!M12</f>
        <v> </v>
      </c>
      <c r="F50" s="27">
        <f>IF(G50="","",'①申込'!$C$7)</f>
      </c>
      <c r="G50" s="27">
        <f>IF('②駅伝（女子）'!N12="","",'②駅伝（女子）'!N12)</f>
      </c>
      <c r="H50" s="27">
        <f t="shared" si="1"/>
      </c>
    </row>
    <row r="51" spans="1:8" ht="13.5">
      <c r="A51" s="27">
        <f t="shared" si="4"/>
      </c>
      <c r="B51" s="35"/>
      <c r="C51" s="27">
        <f aca="true" t="shared" si="6" ref="C51:C57">IF(G51="","",2)</f>
      </c>
      <c r="D51" s="27" t="str">
        <f>'②駅伝（女子）'!J13&amp;" "&amp;'②駅伝（女子）'!K13</f>
        <v> </v>
      </c>
      <c r="E51" s="27" t="str">
        <f>'②駅伝（女子）'!L13&amp;" "&amp;'②駅伝（女子）'!M13</f>
        <v> </v>
      </c>
      <c r="F51" s="27">
        <f>IF(G51="","",'①申込'!$C$7)</f>
      </c>
      <c r="G51" s="27">
        <f>IF('②駅伝（女子）'!N13="","",'②駅伝（女子）'!N13)</f>
      </c>
      <c r="H51" s="27">
        <f t="shared" si="1"/>
      </c>
    </row>
    <row r="52" spans="1:8" ht="13.5">
      <c r="A52" s="27">
        <f t="shared" si="4"/>
      </c>
      <c r="B52" s="35"/>
      <c r="C52" s="27">
        <f t="shared" si="6"/>
      </c>
      <c r="D52" s="27" t="str">
        <f>'②駅伝（女子）'!J14&amp;" "&amp;'②駅伝（女子）'!K14</f>
        <v> </v>
      </c>
      <c r="E52" s="27" t="str">
        <f>'②駅伝（女子）'!L14&amp;" "&amp;'②駅伝（女子）'!M14</f>
        <v> </v>
      </c>
      <c r="F52" s="27">
        <f>IF(G52="","",'①申込'!$C$7)</f>
      </c>
      <c r="G52" s="27">
        <f>IF('②駅伝（女子）'!N14="","",'②駅伝（女子）'!N14)</f>
      </c>
      <c r="H52" s="27">
        <f t="shared" si="1"/>
      </c>
    </row>
    <row r="53" spans="1:8" ht="13.5">
      <c r="A53" s="27">
        <f t="shared" si="4"/>
      </c>
      <c r="B53" s="35"/>
      <c r="C53" s="27">
        <f t="shared" si="6"/>
      </c>
      <c r="D53" s="27" t="str">
        <f>'②駅伝（女子）'!J15&amp;" "&amp;'②駅伝（女子）'!K15</f>
        <v> </v>
      </c>
      <c r="E53" s="27" t="str">
        <f>'②駅伝（女子）'!L15&amp;" "&amp;'②駅伝（女子）'!M15</f>
        <v> </v>
      </c>
      <c r="F53" s="27">
        <f>IF(G53="","",'①申込'!$C$7)</f>
      </c>
      <c r="G53" s="27">
        <f>IF('②駅伝（女子）'!N15="","",'②駅伝（女子）'!N15)</f>
      </c>
      <c r="H53" s="27">
        <f t="shared" si="1"/>
      </c>
    </row>
    <row r="54" spans="1:8" ht="13.5">
      <c r="A54" s="27">
        <f t="shared" si="4"/>
      </c>
      <c r="B54" s="35"/>
      <c r="C54" s="27">
        <f t="shared" si="6"/>
      </c>
      <c r="D54" s="27" t="str">
        <f>'②駅伝（女子）'!J16&amp;" "&amp;'②駅伝（女子）'!K16</f>
        <v> </v>
      </c>
      <c r="E54" s="27" t="str">
        <f>'②駅伝（女子）'!L16&amp;" "&amp;'②駅伝（女子）'!M16</f>
        <v> </v>
      </c>
      <c r="F54" s="27">
        <f>IF(G54="","",'①申込'!$C$7)</f>
      </c>
      <c r="G54" s="27">
        <f>IF('②駅伝（女子）'!N16="","",'②駅伝（女子）'!N16)</f>
      </c>
      <c r="H54" s="27">
        <f t="shared" si="1"/>
      </c>
    </row>
    <row r="55" spans="1:8" ht="13.5">
      <c r="A55" s="27">
        <f t="shared" si="4"/>
      </c>
      <c r="B55" s="35"/>
      <c r="C55" s="27">
        <f t="shared" si="6"/>
      </c>
      <c r="D55" s="27" t="str">
        <f>'②駅伝（女子）'!J17&amp;" "&amp;'②駅伝（女子）'!K17</f>
        <v> </v>
      </c>
      <c r="E55" s="27" t="str">
        <f>'②駅伝（女子）'!L17&amp;" "&amp;'②駅伝（女子）'!M17</f>
        <v> </v>
      </c>
      <c r="F55" s="27">
        <f>IF(G55="","",'①申込'!$C$7)</f>
      </c>
      <c r="G55" s="27">
        <f>IF('②駅伝（女子）'!N17="","",'②駅伝（女子）'!N17)</f>
      </c>
      <c r="H55" s="27">
        <f t="shared" si="1"/>
      </c>
    </row>
    <row r="56" spans="1:8" ht="13.5">
      <c r="A56" s="27">
        <f t="shared" si="4"/>
      </c>
      <c r="B56" s="35"/>
      <c r="C56" s="27">
        <f t="shared" si="6"/>
      </c>
      <c r="D56" s="27" t="str">
        <f>'②駅伝（女子）'!J18&amp;" "&amp;'②駅伝（女子）'!K18</f>
        <v> </v>
      </c>
      <c r="E56" s="27" t="str">
        <f>'②駅伝（女子）'!L18&amp;" "&amp;'②駅伝（女子）'!M18</f>
        <v> </v>
      </c>
      <c r="F56" s="27">
        <f>IF(G56="","",'①申込'!$C$7)</f>
      </c>
      <c r="G56" s="27">
        <f>IF('②駅伝（女子）'!N18="","",'②駅伝（女子）'!N18)</f>
      </c>
      <c r="H56" s="27">
        <f t="shared" si="1"/>
      </c>
    </row>
    <row r="57" spans="1:8" ht="13.5">
      <c r="A57" s="27">
        <f t="shared" si="4"/>
      </c>
      <c r="B57" s="35"/>
      <c r="C57" s="27">
        <f t="shared" si="6"/>
      </c>
      <c r="D57" s="27" t="str">
        <f>'②駅伝（女子）'!J19&amp;" "&amp;'②駅伝（女子）'!K19</f>
        <v> </v>
      </c>
      <c r="E57" s="27" t="str">
        <f>'②駅伝（女子）'!L19&amp;" "&amp;'②駅伝（女子）'!M19</f>
        <v> </v>
      </c>
      <c r="F57" s="27">
        <f>IF(G57="","",'①申込'!$C$7)</f>
      </c>
      <c r="G57" s="27">
        <f>IF('②駅伝（女子）'!N19="","",'②駅伝（女子）'!N19)</f>
      </c>
      <c r="H57" s="27">
        <f t="shared" si="1"/>
      </c>
    </row>
    <row r="58" spans="1:8" ht="13.5">
      <c r="A58" s="27">
        <f aca="true" t="shared" si="7" ref="A58:A77">IF(OR($A$2="",G58=""),"",$A$2)</f>
      </c>
      <c r="B58" s="35"/>
      <c r="C58" s="27">
        <f>IF(G58="","",2)</f>
      </c>
      <c r="D58" s="27" t="str">
        <f>③ﾛｰﾄﾞ!I7&amp;" "&amp;③ﾛｰﾄﾞ!J7</f>
        <v> </v>
      </c>
      <c r="E58" s="27" t="str">
        <f>③ﾛｰﾄﾞ!K7&amp;" "&amp;③ﾛｰﾄﾞ!L7</f>
        <v> </v>
      </c>
      <c r="F58" s="27">
        <f>IF(G58="","",'①申込'!$C$7)</f>
      </c>
      <c r="G58" s="27">
        <f>IF(③ﾛｰﾄﾞ!M7="","",③ﾛｰﾄﾞ!M7)</f>
      </c>
      <c r="H58" s="27">
        <f t="shared" si="1"/>
      </c>
    </row>
    <row r="59" spans="1:8" ht="13.5">
      <c r="A59" s="27">
        <f t="shared" si="7"/>
      </c>
      <c r="B59" s="35"/>
      <c r="C59" s="27">
        <f aca="true" t="shared" si="8" ref="C59:C77">IF(G59="","",2)</f>
      </c>
      <c r="D59" s="27" t="str">
        <f>③ﾛｰﾄﾞ!I8&amp;" "&amp;③ﾛｰﾄﾞ!J8</f>
        <v> </v>
      </c>
      <c r="E59" s="27" t="str">
        <f>③ﾛｰﾄﾞ!K8&amp;" "&amp;③ﾛｰﾄﾞ!L8</f>
        <v> </v>
      </c>
      <c r="F59" s="27">
        <f>IF(G59="","",'①申込'!$C$7)</f>
      </c>
      <c r="G59" s="27">
        <f>IF(③ﾛｰﾄﾞ!M8="","",③ﾛｰﾄﾞ!M8)</f>
      </c>
      <c r="H59" s="27">
        <f t="shared" si="1"/>
      </c>
    </row>
    <row r="60" spans="1:8" ht="13.5">
      <c r="A60" s="27">
        <f t="shared" si="7"/>
      </c>
      <c r="B60" s="35"/>
      <c r="C60" s="27">
        <f t="shared" si="8"/>
      </c>
      <c r="D60" s="27" t="str">
        <f>③ﾛｰﾄﾞ!I9&amp;" "&amp;③ﾛｰﾄﾞ!J9</f>
        <v> </v>
      </c>
      <c r="E60" s="27" t="str">
        <f>③ﾛｰﾄﾞ!K9&amp;" "&amp;③ﾛｰﾄﾞ!L9</f>
        <v> </v>
      </c>
      <c r="F60" s="27">
        <f>IF(G60="","",'①申込'!$C$7)</f>
      </c>
      <c r="G60" s="27">
        <f>IF(③ﾛｰﾄﾞ!M9="","",③ﾛｰﾄﾞ!M9)</f>
      </c>
      <c r="H60" s="27">
        <f t="shared" si="1"/>
      </c>
    </row>
    <row r="61" spans="1:8" ht="13.5">
      <c r="A61" s="27">
        <f t="shared" si="7"/>
      </c>
      <c r="B61" s="35"/>
      <c r="C61" s="27">
        <f t="shared" si="8"/>
      </c>
      <c r="D61" s="27" t="str">
        <f>③ﾛｰﾄﾞ!I10&amp;" "&amp;③ﾛｰﾄﾞ!J10</f>
        <v> </v>
      </c>
      <c r="E61" s="27" t="str">
        <f>③ﾛｰﾄﾞ!K10&amp;" "&amp;③ﾛｰﾄﾞ!L10</f>
        <v> </v>
      </c>
      <c r="F61" s="27">
        <f>IF(G61="","",'①申込'!$C$7)</f>
      </c>
      <c r="G61" s="27">
        <f>IF(③ﾛｰﾄﾞ!M10="","",③ﾛｰﾄﾞ!M10)</f>
      </c>
      <c r="H61" s="27">
        <f t="shared" si="1"/>
      </c>
    </row>
    <row r="62" spans="1:8" ht="13.5">
      <c r="A62" s="27">
        <f t="shared" si="7"/>
      </c>
      <c r="B62" s="35"/>
      <c r="C62" s="27">
        <f t="shared" si="8"/>
      </c>
      <c r="D62" s="27" t="str">
        <f>③ﾛｰﾄﾞ!I11&amp;" "&amp;③ﾛｰﾄﾞ!J11</f>
        <v> </v>
      </c>
      <c r="E62" s="27" t="str">
        <f>③ﾛｰﾄﾞ!K11&amp;" "&amp;③ﾛｰﾄﾞ!L11</f>
        <v> </v>
      </c>
      <c r="F62" s="27">
        <f>IF(G62="","",'①申込'!$C$7)</f>
      </c>
      <c r="G62" s="27">
        <f>IF(③ﾛｰﾄﾞ!M11="","",③ﾛｰﾄﾞ!M11)</f>
      </c>
      <c r="H62" s="27">
        <f t="shared" si="1"/>
      </c>
    </row>
    <row r="63" spans="1:8" ht="13.5">
      <c r="A63" s="27">
        <f t="shared" si="7"/>
      </c>
      <c r="B63" s="35"/>
      <c r="C63" s="27">
        <f t="shared" si="8"/>
      </c>
      <c r="D63" s="27" t="str">
        <f>③ﾛｰﾄﾞ!I12&amp;" "&amp;③ﾛｰﾄﾞ!J12</f>
        <v> </v>
      </c>
      <c r="E63" s="27" t="str">
        <f>③ﾛｰﾄﾞ!K12&amp;" "&amp;③ﾛｰﾄﾞ!L12</f>
        <v> </v>
      </c>
      <c r="F63" s="27">
        <f>IF(G63="","",'①申込'!$C$7)</f>
      </c>
      <c r="G63" s="27">
        <f>IF(③ﾛｰﾄﾞ!M12="","",③ﾛｰﾄﾞ!M12)</f>
      </c>
      <c r="H63" s="27">
        <f t="shared" si="1"/>
      </c>
    </row>
    <row r="64" spans="1:8" ht="13.5">
      <c r="A64" s="27">
        <f t="shared" si="7"/>
      </c>
      <c r="B64" s="35"/>
      <c r="C64" s="27">
        <f t="shared" si="8"/>
      </c>
      <c r="D64" s="27" t="str">
        <f>③ﾛｰﾄﾞ!I13&amp;" "&amp;③ﾛｰﾄﾞ!J13</f>
        <v> </v>
      </c>
      <c r="E64" s="27" t="str">
        <f>③ﾛｰﾄﾞ!K13&amp;" "&amp;③ﾛｰﾄﾞ!L13</f>
        <v> </v>
      </c>
      <c r="F64" s="27">
        <f>IF(G64="","",'①申込'!$C$7)</f>
      </c>
      <c r="G64" s="27">
        <f>IF(③ﾛｰﾄﾞ!M13="","",③ﾛｰﾄﾞ!M13)</f>
      </c>
      <c r="H64" s="27">
        <f t="shared" si="1"/>
      </c>
    </row>
    <row r="65" spans="1:8" ht="13.5">
      <c r="A65" s="27">
        <f t="shared" si="7"/>
      </c>
      <c r="B65" s="35"/>
      <c r="C65" s="27">
        <f t="shared" si="8"/>
      </c>
      <c r="D65" s="27" t="str">
        <f>③ﾛｰﾄﾞ!I14&amp;" "&amp;③ﾛｰﾄﾞ!J14</f>
        <v> </v>
      </c>
      <c r="E65" s="27" t="str">
        <f>③ﾛｰﾄﾞ!K14&amp;" "&amp;③ﾛｰﾄﾞ!L14</f>
        <v> </v>
      </c>
      <c r="F65" s="27">
        <f>IF(G65="","",'①申込'!$C$7)</f>
      </c>
      <c r="G65" s="27">
        <f>IF(③ﾛｰﾄﾞ!M14="","",③ﾛｰﾄﾞ!M14)</f>
      </c>
      <c r="H65" s="27">
        <f t="shared" si="1"/>
      </c>
    </row>
    <row r="66" spans="1:8" ht="13.5">
      <c r="A66" s="27">
        <f t="shared" si="7"/>
      </c>
      <c r="B66" s="35"/>
      <c r="C66" s="27">
        <f t="shared" si="8"/>
      </c>
      <c r="D66" s="27" t="str">
        <f>③ﾛｰﾄﾞ!I15&amp;" "&amp;③ﾛｰﾄﾞ!J15</f>
        <v> </v>
      </c>
      <c r="E66" s="27" t="str">
        <f>③ﾛｰﾄﾞ!K15&amp;" "&amp;③ﾛｰﾄﾞ!L15</f>
        <v> </v>
      </c>
      <c r="F66" s="27">
        <f>IF(G66="","",'①申込'!$C$7)</f>
      </c>
      <c r="G66" s="27">
        <f>IF(③ﾛｰﾄﾞ!M15="","",③ﾛｰﾄﾞ!M15)</f>
      </c>
      <c r="H66" s="27">
        <f t="shared" si="1"/>
      </c>
    </row>
    <row r="67" spans="1:8" ht="13.5">
      <c r="A67" s="27">
        <f t="shared" si="7"/>
      </c>
      <c r="B67" s="35"/>
      <c r="C67" s="27">
        <f t="shared" si="8"/>
      </c>
      <c r="D67" s="27" t="str">
        <f>③ﾛｰﾄﾞ!I16&amp;" "&amp;③ﾛｰﾄﾞ!J16</f>
        <v> </v>
      </c>
      <c r="E67" s="27" t="str">
        <f>③ﾛｰﾄﾞ!K16&amp;" "&amp;③ﾛｰﾄﾞ!L16</f>
        <v> </v>
      </c>
      <c r="F67" s="27">
        <f>IF(G67="","",'①申込'!$C$7)</f>
      </c>
      <c r="G67" s="27">
        <f>IF(③ﾛｰﾄﾞ!M16="","",③ﾛｰﾄﾞ!M16)</f>
      </c>
      <c r="H67" s="27">
        <f aca="true" t="shared" si="9" ref="H67:H77">IF(C67=1,"3km",IF(C67=2,"2km",""))</f>
      </c>
    </row>
    <row r="68" spans="1:8" ht="13.5">
      <c r="A68" s="27">
        <f t="shared" si="7"/>
      </c>
      <c r="B68" s="35"/>
      <c r="C68" s="27">
        <f t="shared" si="8"/>
      </c>
      <c r="D68" s="27" t="str">
        <f>③ﾛｰﾄﾞ!I17&amp;" "&amp;③ﾛｰﾄﾞ!J17</f>
        <v> </v>
      </c>
      <c r="E68" s="27" t="str">
        <f>③ﾛｰﾄﾞ!K17&amp;" "&amp;③ﾛｰﾄﾞ!L17</f>
        <v> </v>
      </c>
      <c r="F68" s="27">
        <f>IF(G68="","",'①申込'!$C$7)</f>
      </c>
      <c r="G68" s="27">
        <f>IF(③ﾛｰﾄﾞ!M17="","",③ﾛｰﾄﾞ!M17)</f>
      </c>
      <c r="H68" s="27">
        <f t="shared" si="9"/>
      </c>
    </row>
    <row r="69" spans="1:8" ht="13.5">
      <c r="A69" s="27">
        <f t="shared" si="7"/>
      </c>
      <c r="B69" s="35"/>
      <c r="C69" s="27">
        <f t="shared" si="8"/>
      </c>
      <c r="D69" s="27" t="str">
        <f>③ﾛｰﾄﾞ!I18&amp;" "&amp;③ﾛｰﾄﾞ!J18</f>
        <v> </v>
      </c>
      <c r="E69" s="27" t="str">
        <f>③ﾛｰﾄﾞ!K18&amp;" "&amp;③ﾛｰﾄﾞ!L18</f>
        <v> </v>
      </c>
      <c r="F69" s="27">
        <f>IF(G69="","",'①申込'!$C$7)</f>
      </c>
      <c r="G69" s="27">
        <f>IF(③ﾛｰﾄﾞ!M18="","",③ﾛｰﾄﾞ!M18)</f>
      </c>
      <c r="H69" s="27">
        <f t="shared" si="9"/>
      </c>
    </row>
    <row r="70" spans="1:8" ht="13.5">
      <c r="A70" s="27">
        <f t="shared" si="7"/>
      </c>
      <c r="B70" s="35"/>
      <c r="C70" s="27">
        <f t="shared" si="8"/>
      </c>
      <c r="D70" s="27" t="str">
        <f>③ﾛｰﾄﾞ!I19&amp;" "&amp;③ﾛｰﾄﾞ!J19</f>
        <v> </v>
      </c>
      <c r="E70" s="27" t="str">
        <f>③ﾛｰﾄﾞ!K19&amp;" "&amp;③ﾛｰﾄﾞ!L19</f>
        <v> </v>
      </c>
      <c r="F70" s="27">
        <f>IF(G70="","",'①申込'!$C$7)</f>
      </c>
      <c r="G70" s="27">
        <f>IF(③ﾛｰﾄﾞ!M19="","",③ﾛｰﾄﾞ!M19)</f>
      </c>
      <c r="H70" s="27">
        <f t="shared" si="9"/>
      </c>
    </row>
    <row r="71" spans="1:8" ht="13.5">
      <c r="A71" s="27">
        <f t="shared" si="7"/>
      </c>
      <c r="B71" s="35"/>
      <c r="C71" s="27">
        <f t="shared" si="8"/>
      </c>
      <c r="D71" s="27" t="str">
        <f>③ﾛｰﾄﾞ!I20&amp;" "&amp;③ﾛｰﾄﾞ!J20</f>
        <v> </v>
      </c>
      <c r="E71" s="27" t="str">
        <f>③ﾛｰﾄﾞ!K20&amp;" "&amp;③ﾛｰﾄﾞ!L20</f>
        <v> </v>
      </c>
      <c r="F71" s="27">
        <f>IF(G71="","",'①申込'!$C$7)</f>
      </c>
      <c r="G71" s="27">
        <f>IF(③ﾛｰﾄﾞ!M20="","",③ﾛｰﾄﾞ!M20)</f>
      </c>
      <c r="H71" s="27">
        <f t="shared" si="9"/>
      </c>
    </row>
    <row r="72" spans="1:8" ht="13.5">
      <c r="A72" s="27">
        <f t="shared" si="7"/>
      </c>
      <c r="B72" s="35"/>
      <c r="C72" s="27">
        <f t="shared" si="8"/>
      </c>
      <c r="D72" s="27" t="str">
        <f>③ﾛｰﾄﾞ!I21&amp;" "&amp;③ﾛｰﾄﾞ!J21</f>
        <v> </v>
      </c>
      <c r="E72" s="27" t="str">
        <f>③ﾛｰﾄﾞ!K21&amp;" "&amp;③ﾛｰﾄﾞ!L21</f>
        <v> </v>
      </c>
      <c r="F72" s="27">
        <f>IF(G72="","",'①申込'!$C$7)</f>
      </c>
      <c r="G72" s="27">
        <f>IF(③ﾛｰﾄﾞ!M21="","",③ﾛｰﾄﾞ!M21)</f>
      </c>
      <c r="H72" s="27">
        <f t="shared" si="9"/>
      </c>
    </row>
    <row r="73" spans="1:8" ht="13.5">
      <c r="A73" s="27">
        <f t="shared" si="7"/>
      </c>
      <c r="B73" s="35"/>
      <c r="C73" s="27">
        <f t="shared" si="8"/>
      </c>
      <c r="D73" s="27" t="str">
        <f>③ﾛｰﾄﾞ!I22&amp;" "&amp;③ﾛｰﾄﾞ!J22</f>
        <v> </v>
      </c>
      <c r="E73" s="27" t="str">
        <f>③ﾛｰﾄﾞ!K22&amp;" "&amp;③ﾛｰﾄﾞ!L22</f>
        <v> </v>
      </c>
      <c r="F73" s="27">
        <f>IF(G73="","",'①申込'!$C$7)</f>
      </c>
      <c r="G73" s="27">
        <f>IF(③ﾛｰﾄﾞ!M22="","",③ﾛｰﾄﾞ!M22)</f>
      </c>
      <c r="H73" s="27">
        <f t="shared" si="9"/>
      </c>
    </row>
    <row r="74" spans="1:8" ht="13.5">
      <c r="A74" s="27">
        <f t="shared" si="7"/>
      </c>
      <c r="B74" s="35"/>
      <c r="C74" s="27">
        <f t="shared" si="8"/>
      </c>
      <c r="D74" s="27" t="str">
        <f>③ﾛｰﾄﾞ!I23&amp;" "&amp;③ﾛｰﾄﾞ!J23</f>
        <v> </v>
      </c>
      <c r="E74" s="27" t="str">
        <f>③ﾛｰﾄﾞ!K23&amp;" "&amp;③ﾛｰﾄﾞ!L23</f>
        <v> </v>
      </c>
      <c r="F74" s="27">
        <f>IF(G74="","",'①申込'!$C$7)</f>
      </c>
      <c r="G74" s="27">
        <f>IF(③ﾛｰﾄﾞ!M23="","",③ﾛｰﾄﾞ!M23)</f>
      </c>
      <c r="H74" s="27">
        <f t="shared" si="9"/>
      </c>
    </row>
    <row r="75" spans="1:8" ht="13.5">
      <c r="A75" s="27">
        <f t="shared" si="7"/>
      </c>
      <c r="B75" s="35"/>
      <c r="C75" s="27">
        <f t="shared" si="8"/>
      </c>
      <c r="D75" s="27" t="str">
        <f>③ﾛｰﾄﾞ!I24&amp;" "&amp;③ﾛｰﾄﾞ!J24</f>
        <v> </v>
      </c>
      <c r="E75" s="27" t="str">
        <f>③ﾛｰﾄﾞ!K24&amp;" "&amp;③ﾛｰﾄﾞ!L24</f>
        <v> </v>
      </c>
      <c r="F75" s="27">
        <f>IF(G75="","",'①申込'!$C$7)</f>
      </c>
      <c r="G75" s="27">
        <f>IF(③ﾛｰﾄﾞ!M24="","",③ﾛｰﾄﾞ!M24)</f>
      </c>
      <c r="H75" s="27">
        <f t="shared" si="9"/>
      </c>
    </row>
    <row r="76" spans="1:8" ht="13.5">
      <c r="A76" s="27">
        <f t="shared" si="7"/>
      </c>
      <c r="B76" s="35"/>
      <c r="C76" s="27">
        <f t="shared" si="8"/>
      </c>
      <c r="D76" s="27" t="str">
        <f>③ﾛｰﾄﾞ!I25&amp;" "&amp;③ﾛｰﾄﾞ!J25</f>
        <v> </v>
      </c>
      <c r="E76" s="27" t="str">
        <f>③ﾛｰﾄﾞ!K25&amp;" "&amp;③ﾛｰﾄﾞ!L25</f>
        <v> </v>
      </c>
      <c r="F76" s="27">
        <f>IF(G76="","",'①申込'!$C$7)</f>
      </c>
      <c r="G76" s="27">
        <f>IF(③ﾛｰﾄﾞ!M25="","",③ﾛｰﾄﾞ!M25)</f>
      </c>
      <c r="H76" s="27">
        <f t="shared" si="9"/>
      </c>
    </row>
    <row r="77" spans="1:8" ht="13.5">
      <c r="A77" s="27">
        <f t="shared" si="7"/>
      </c>
      <c r="B77" s="35"/>
      <c r="C77" s="27">
        <f t="shared" si="8"/>
      </c>
      <c r="D77" s="27" t="str">
        <f>③ﾛｰﾄﾞ!I26&amp;" "&amp;③ﾛｰﾄﾞ!J26</f>
        <v> </v>
      </c>
      <c r="E77" s="27" t="str">
        <f>③ﾛｰﾄﾞ!K26&amp;" "&amp;③ﾛｰﾄﾞ!L26</f>
        <v> </v>
      </c>
      <c r="F77" s="27">
        <f>IF(G77="","",'①申込'!$C$7)</f>
      </c>
      <c r="G77" s="27">
        <f>IF(③ﾛｰﾄﾞ!M26="","",③ﾛｰﾄﾞ!M26)</f>
      </c>
      <c r="H77" s="27">
        <f t="shared" si="9"/>
      </c>
    </row>
  </sheetData>
  <sheetProtection password="CC4F" sheet="1" objects="1" scenarios="1"/>
  <printOptions/>
  <pageMargins left="0.75" right="0.75" top="1" bottom="1" header="0.512" footer="0.51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105" zoomScaleNormal="105" zoomScalePageLayoutView="0" workbookViewId="0" topLeftCell="A1">
      <selection activeCell="F8" sqref="F8"/>
    </sheetView>
  </sheetViews>
  <sheetFormatPr defaultColWidth="13.00390625" defaultRowHeight="13.5"/>
  <cols>
    <col min="1" max="1" width="4.625" style="23" customWidth="1"/>
    <col min="2" max="5" width="13.00390625" style="1" customWidth="1"/>
    <col min="6" max="6" width="4.625" style="1" customWidth="1"/>
    <col min="7" max="7" width="1.625" style="1" customWidth="1"/>
    <col min="8" max="8" width="4.625" style="23" customWidth="1"/>
    <col min="9" max="12" width="13.00390625" style="1" customWidth="1"/>
    <col min="13" max="13" width="4.625" style="1" customWidth="1"/>
    <col min="14" max="16384" width="13.00390625" style="1" customWidth="1"/>
  </cols>
  <sheetData>
    <row r="1" spans="1:13" ht="18.75">
      <c r="A1" s="104" t="s">
        <v>17</v>
      </c>
      <c r="B1" s="152"/>
      <c r="C1" s="152"/>
      <c r="D1" s="152"/>
      <c r="E1" s="152"/>
      <c r="F1" s="152"/>
      <c r="G1" s="105"/>
      <c r="H1" s="105"/>
      <c r="I1" s="105"/>
      <c r="J1" s="105"/>
      <c r="K1" s="105"/>
      <c r="L1" s="105"/>
      <c r="M1" s="105"/>
    </row>
    <row r="2" ht="13.5">
      <c r="A2" s="29" t="s">
        <v>85</v>
      </c>
    </row>
    <row r="3" ht="13.5">
      <c r="A3" s="29" t="s">
        <v>86</v>
      </c>
    </row>
    <row r="4" spans="1:13" ht="19.5" customHeight="1">
      <c r="A4" s="106" t="s">
        <v>16</v>
      </c>
      <c r="B4" s="107"/>
      <c r="C4" s="107"/>
      <c r="D4" s="107"/>
      <c r="E4" s="107"/>
      <c r="F4" s="153"/>
      <c r="H4" s="106" t="s">
        <v>18</v>
      </c>
      <c r="I4" s="107"/>
      <c r="J4" s="107"/>
      <c r="K4" s="107"/>
      <c r="L4" s="107"/>
      <c r="M4" s="153"/>
    </row>
    <row r="5" spans="1:13" ht="12.75" customHeight="1">
      <c r="A5" s="108" t="s">
        <v>12</v>
      </c>
      <c r="B5" s="106" t="s">
        <v>8</v>
      </c>
      <c r="C5" s="147"/>
      <c r="D5" s="147"/>
      <c r="E5" s="148"/>
      <c r="F5" s="108" t="s">
        <v>2</v>
      </c>
      <c r="H5" s="108" t="s">
        <v>12</v>
      </c>
      <c r="I5" s="106" t="s">
        <v>8</v>
      </c>
      <c r="J5" s="147"/>
      <c r="K5" s="147"/>
      <c r="L5" s="148"/>
      <c r="M5" s="108" t="s">
        <v>2</v>
      </c>
    </row>
    <row r="6" spans="1:13" ht="12.75" customHeight="1">
      <c r="A6" s="109"/>
      <c r="B6" s="3" t="s">
        <v>24</v>
      </c>
      <c r="C6" s="14" t="s">
        <v>1</v>
      </c>
      <c r="D6" s="3" t="s">
        <v>43</v>
      </c>
      <c r="E6" s="14" t="s">
        <v>44</v>
      </c>
      <c r="F6" s="109"/>
      <c r="H6" s="109"/>
      <c r="I6" s="3" t="s">
        <v>24</v>
      </c>
      <c r="J6" s="14" t="s">
        <v>1</v>
      </c>
      <c r="K6" s="3" t="s">
        <v>43</v>
      </c>
      <c r="L6" s="14" t="s">
        <v>44</v>
      </c>
      <c r="M6" s="109"/>
    </row>
    <row r="7" spans="1:13" ht="19.5" customHeight="1">
      <c r="A7" s="5">
        <v>1</v>
      </c>
      <c r="B7" s="24"/>
      <c r="C7" s="25"/>
      <c r="D7" s="24"/>
      <c r="E7" s="25"/>
      <c r="F7" s="26"/>
      <c r="H7" s="5">
        <v>1</v>
      </c>
      <c r="I7" s="24"/>
      <c r="J7" s="25"/>
      <c r="K7" s="24"/>
      <c r="L7" s="25"/>
      <c r="M7" s="26"/>
    </row>
    <row r="8" spans="1:13" ht="19.5" customHeight="1">
      <c r="A8" s="5">
        <v>2</v>
      </c>
      <c r="B8" s="24"/>
      <c r="C8" s="25"/>
      <c r="D8" s="24"/>
      <c r="E8" s="25"/>
      <c r="F8" s="26"/>
      <c r="H8" s="5">
        <v>2</v>
      </c>
      <c r="I8" s="24"/>
      <c r="J8" s="25"/>
      <c r="K8" s="24"/>
      <c r="L8" s="25"/>
      <c r="M8" s="26"/>
    </row>
    <row r="9" spans="1:13" ht="19.5" customHeight="1">
      <c r="A9" s="5">
        <v>3</v>
      </c>
      <c r="B9" s="24"/>
      <c r="C9" s="25"/>
      <c r="D9" s="24"/>
      <c r="E9" s="25"/>
      <c r="F9" s="26"/>
      <c r="H9" s="5">
        <v>3</v>
      </c>
      <c r="I9" s="24"/>
      <c r="J9" s="25"/>
      <c r="K9" s="24"/>
      <c r="L9" s="25"/>
      <c r="M9" s="26"/>
    </row>
    <row r="10" spans="1:13" ht="19.5" customHeight="1">
      <c r="A10" s="5">
        <v>4</v>
      </c>
      <c r="B10" s="24"/>
      <c r="C10" s="25"/>
      <c r="D10" s="24"/>
      <c r="E10" s="25"/>
      <c r="F10" s="26"/>
      <c r="H10" s="5">
        <v>4</v>
      </c>
      <c r="I10" s="24"/>
      <c r="J10" s="25"/>
      <c r="K10" s="24"/>
      <c r="L10" s="25"/>
      <c r="M10" s="26"/>
    </row>
    <row r="11" spans="1:13" ht="19.5" customHeight="1">
      <c r="A11" s="5">
        <v>5</v>
      </c>
      <c r="B11" s="24"/>
      <c r="C11" s="25"/>
      <c r="D11" s="24"/>
      <c r="E11" s="25"/>
      <c r="F11" s="26"/>
      <c r="H11" s="5">
        <v>5</v>
      </c>
      <c r="I11" s="24"/>
      <c r="J11" s="25"/>
      <c r="K11" s="24"/>
      <c r="L11" s="25"/>
      <c r="M11" s="26"/>
    </row>
    <row r="12" spans="1:13" ht="19.5" customHeight="1">
      <c r="A12" s="5">
        <v>6</v>
      </c>
      <c r="B12" s="24"/>
      <c r="C12" s="25"/>
      <c r="D12" s="24"/>
      <c r="E12" s="25"/>
      <c r="F12" s="26"/>
      <c r="H12" s="5">
        <v>6</v>
      </c>
      <c r="I12" s="24"/>
      <c r="J12" s="25"/>
      <c r="K12" s="24"/>
      <c r="L12" s="25"/>
      <c r="M12" s="26"/>
    </row>
    <row r="13" spans="1:13" ht="19.5" customHeight="1">
      <c r="A13" s="5">
        <v>7</v>
      </c>
      <c r="B13" s="24"/>
      <c r="C13" s="25"/>
      <c r="D13" s="24"/>
      <c r="E13" s="25"/>
      <c r="F13" s="26"/>
      <c r="H13" s="5">
        <v>7</v>
      </c>
      <c r="I13" s="24"/>
      <c r="J13" s="25"/>
      <c r="K13" s="24"/>
      <c r="L13" s="25"/>
      <c r="M13" s="26"/>
    </row>
    <row r="14" spans="1:13" ht="19.5" customHeight="1">
      <c r="A14" s="5">
        <v>8</v>
      </c>
      <c r="B14" s="24"/>
      <c r="C14" s="25"/>
      <c r="D14" s="24"/>
      <c r="E14" s="25"/>
      <c r="F14" s="26"/>
      <c r="H14" s="5">
        <v>8</v>
      </c>
      <c r="I14" s="24"/>
      <c r="J14" s="25"/>
      <c r="K14" s="24"/>
      <c r="L14" s="25"/>
      <c r="M14" s="26"/>
    </row>
    <row r="15" spans="1:13" ht="19.5" customHeight="1">
      <c r="A15" s="5">
        <v>9</v>
      </c>
      <c r="B15" s="24"/>
      <c r="C15" s="25"/>
      <c r="D15" s="24"/>
      <c r="E15" s="25"/>
      <c r="F15" s="26"/>
      <c r="H15" s="5">
        <v>9</v>
      </c>
      <c r="I15" s="24"/>
      <c r="J15" s="25"/>
      <c r="K15" s="24"/>
      <c r="L15" s="25"/>
      <c r="M15" s="26"/>
    </row>
    <row r="16" spans="1:13" ht="19.5" customHeight="1">
      <c r="A16" s="5">
        <v>10</v>
      </c>
      <c r="B16" s="24"/>
      <c r="C16" s="25"/>
      <c r="D16" s="24"/>
      <c r="E16" s="25"/>
      <c r="F16" s="26"/>
      <c r="H16" s="5">
        <v>10</v>
      </c>
      <c r="I16" s="24"/>
      <c r="J16" s="25"/>
      <c r="K16" s="24"/>
      <c r="L16" s="25"/>
      <c r="M16" s="26"/>
    </row>
    <row r="17" spans="1:13" ht="19.5" customHeight="1">
      <c r="A17" s="5">
        <v>11</v>
      </c>
      <c r="B17" s="24"/>
      <c r="C17" s="25"/>
      <c r="D17" s="24"/>
      <c r="E17" s="25"/>
      <c r="F17" s="26"/>
      <c r="H17" s="5">
        <v>11</v>
      </c>
      <c r="I17" s="24"/>
      <c r="J17" s="25"/>
      <c r="K17" s="24"/>
      <c r="L17" s="25"/>
      <c r="M17" s="26"/>
    </row>
    <row r="18" spans="1:13" ht="19.5" customHeight="1">
      <c r="A18" s="5">
        <v>12</v>
      </c>
      <c r="B18" s="24"/>
      <c r="C18" s="25"/>
      <c r="D18" s="24"/>
      <c r="E18" s="25"/>
      <c r="F18" s="26"/>
      <c r="H18" s="5">
        <v>12</v>
      </c>
      <c r="I18" s="24"/>
      <c r="J18" s="25"/>
      <c r="K18" s="24"/>
      <c r="L18" s="25"/>
      <c r="M18" s="26"/>
    </row>
    <row r="19" spans="1:13" ht="19.5" customHeight="1">
      <c r="A19" s="5">
        <v>13</v>
      </c>
      <c r="B19" s="24"/>
      <c r="C19" s="25"/>
      <c r="D19" s="24"/>
      <c r="E19" s="25"/>
      <c r="F19" s="26"/>
      <c r="H19" s="5">
        <v>13</v>
      </c>
      <c r="I19" s="24"/>
      <c r="J19" s="25"/>
      <c r="K19" s="24"/>
      <c r="L19" s="25"/>
      <c r="M19" s="26"/>
    </row>
    <row r="20" spans="1:13" ht="19.5" customHeight="1">
      <c r="A20" s="5">
        <v>14</v>
      </c>
      <c r="B20" s="24"/>
      <c r="C20" s="25"/>
      <c r="D20" s="24"/>
      <c r="E20" s="25"/>
      <c r="F20" s="26"/>
      <c r="H20" s="5">
        <v>14</v>
      </c>
      <c r="I20" s="24"/>
      <c r="J20" s="25"/>
      <c r="K20" s="24"/>
      <c r="L20" s="25"/>
      <c r="M20" s="26"/>
    </row>
    <row r="21" spans="1:13" ht="19.5" customHeight="1">
      <c r="A21" s="5">
        <v>15</v>
      </c>
      <c r="B21" s="24"/>
      <c r="C21" s="25"/>
      <c r="D21" s="24"/>
      <c r="E21" s="25"/>
      <c r="F21" s="26"/>
      <c r="H21" s="5">
        <v>15</v>
      </c>
      <c r="I21" s="24"/>
      <c r="J21" s="25"/>
      <c r="K21" s="24"/>
      <c r="L21" s="25"/>
      <c r="M21" s="26"/>
    </row>
    <row r="22" spans="1:13" ht="19.5" customHeight="1">
      <c r="A22" s="5">
        <v>16</v>
      </c>
      <c r="B22" s="24"/>
      <c r="C22" s="25"/>
      <c r="D22" s="24"/>
      <c r="E22" s="25"/>
      <c r="F22" s="26"/>
      <c r="H22" s="5">
        <v>16</v>
      </c>
      <c r="I22" s="24"/>
      <c r="J22" s="25"/>
      <c r="K22" s="24"/>
      <c r="L22" s="25"/>
      <c r="M22" s="26"/>
    </row>
    <row r="23" spans="1:13" ht="19.5" customHeight="1">
      <c r="A23" s="5">
        <v>17</v>
      </c>
      <c r="B23" s="24"/>
      <c r="C23" s="25"/>
      <c r="D23" s="24"/>
      <c r="E23" s="25"/>
      <c r="F23" s="26"/>
      <c r="H23" s="5">
        <v>17</v>
      </c>
      <c r="I23" s="24"/>
      <c r="J23" s="25"/>
      <c r="K23" s="24"/>
      <c r="L23" s="25"/>
      <c r="M23" s="26"/>
    </row>
    <row r="24" spans="1:13" ht="19.5" customHeight="1">
      <c r="A24" s="5">
        <v>18</v>
      </c>
      <c r="B24" s="24"/>
      <c r="C24" s="25"/>
      <c r="D24" s="24"/>
      <c r="E24" s="25"/>
      <c r="F24" s="26"/>
      <c r="H24" s="5">
        <v>18</v>
      </c>
      <c r="I24" s="24"/>
      <c r="J24" s="25"/>
      <c r="K24" s="24"/>
      <c r="L24" s="25"/>
      <c r="M24" s="26"/>
    </row>
    <row r="25" spans="1:13" ht="19.5" customHeight="1">
      <c r="A25" s="5">
        <v>19</v>
      </c>
      <c r="B25" s="24"/>
      <c r="C25" s="25"/>
      <c r="D25" s="24"/>
      <c r="E25" s="25"/>
      <c r="F25" s="26"/>
      <c r="H25" s="5">
        <v>19</v>
      </c>
      <c r="I25" s="24"/>
      <c r="J25" s="25"/>
      <c r="K25" s="24"/>
      <c r="L25" s="25"/>
      <c r="M25" s="26"/>
    </row>
    <row r="26" spans="1:13" ht="19.5" customHeight="1">
      <c r="A26" s="5">
        <v>20</v>
      </c>
      <c r="B26" s="24"/>
      <c r="C26" s="25"/>
      <c r="D26" s="24"/>
      <c r="E26" s="25"/>
      <c r="F26" s="26"/>
      <c r="H26" s="5">
        <v>20</v>
      </c>
      <c r="I26" s="24"/>
      <c r="J26" s="25"/>
      <c r="K26" s="24"/>
      <c r="L26" s="25"/>
      <c r="M26" s="26"/>
    </row>
  </sheetData>
  <sheetProtection password="CC4F" sheet="1"/>
  <mergeCells count="9">
    <mergeCell ref="A1:M1"/>
    <mergeCell ref="A5:A6"/>
    <mergeCell ref="B5:E5"/>
    <mergeCell ref="F5:F6"/>
    <mergeCell ref="H5:H6"/>
    <mergeCell ref="I5:L5"/>
    <mergeCell ref="M5:M6"/>
    <mergeCell ref="A4:F4"/>
    <mergeCell ref="H4:M4"/>
  </mergeCells>
  <dataValidations count="3">
    <dataValidation allowBlank="1" showInputMessage="1" showErrorMessage="1" imeMode="hiragana" sqref="I7:J26 B7:C26"/>
    <dataValidation allowBlank="1" showInputMessage="1" showErrorMessage="1" imeMode="halfKatakana" sqref="K7:L26 D7:E26"/>
    <dataValidation type="list" allowBlank="1" showInputMessage="1" showErrorMessage="1" sqref="M7:M26 F7:F26">
      <formula1>"　,1,2,3"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SheetLayoutView="100" workbookViewId="0" topLeftCell="A1">
      <selection activeCell="A1" sqref="A1:N1"/>
    </sheetView>
  </sheetViews>
  <sheetFormatPr defaultColWidth="13.00390625" defaultRowHeight="13.5"/>
  <cols>
    <col min="1" max="2" width="3.625" style="23" customWidth="1"/>
    <col min="3" max="3" width="13.625" style="1" customWidth="1"/>
    <col min="4" max="4" width="4.625" style="1" customWidth="1"/>
    <col min="5" max="6" width="3.625" style="23" customWidth="1"/>
    <col min="7" max="7" width="13.625" style="1" customWidth="1"/>
    <col min="8" max="9" width="4.625" style="1" customWidth="1"/>
    <col min="10" max="10" width="13.625" style="1" customWidth="1"/>
    <col min="11" max="12" width="4.625" style="1" customWidth="1"/>
    <col min="13" max="13" width="13.625" style="1" customWidth="1"/>
    <col min="14" max="14" width="4.625" style="1" customWidth="1"/>
    <col min="15" max="16384" width="13.00390625" style="1" customWidth="1"/>
  </cols>
  <sheetData>
    <row r="1" spans="1:14" ht="17.25">
      <c r="A1" s="156" t="s">
        <v>203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3" spans="1:14" ht="24" customHeight="1">
      <c r="A3" s="106" t="s">
        <v>98</v>
      </c>
      <c r="B3" s="147"/>
      <c r="C3" s="147"/>
      <c r="D3" s="147"/>
      <c r="E3" s="147"/>
      <c r="F3" s="147"/>
      <c r="G3" s="147"/>
      <c r="H3" s="148"/>
      <c r="I3" s="106" t="s">
        <v>99</v>
      </c>
      <c r="J3" s="147"/>
      <c r="K3" s="147"/>
      <c r="L3" s="147"/>
      <c r="M3" s="147"/>
      <c r="N3" s="148"/>
    </row>
    <row r="4" spans="1:14" ht="24" customHeight="1">
      <c r="A4" s="106" t="s">
        <v>6</v>
      </c>
      <c r="B4" s="157"/>
      <c r="C4" s="157"/>
      <c r="D4" s="158"/>
      <c r="E4" s="106" t="s">
        <v>7</v>
      </c>
      <c r="F4" s="147"/>
      <c r="G4" s="147"/>
      <c r="H4" s="148"/>
      <c r="I4" s="106" t="s">
        <v>6</v>
      </c>
      <c r="J4" s="147"/>
      <c r="K4" s="148"/>
      <c r="L4" s="106" t="s">
        <v>7</v>
      </c>
      <c r="M4" s="147"/>
      <c r="N4" s="148"/>
    </row>
    <row r="5" spans="1:14" ht="24" customHeight="1">
      <c r="A5" s="5" t="s">
        <v>100</v>
      </c>
      <c r="B5" s="5" t="s">
        <v>96</v>
      </c>
      <c r="C5" s="5" t="s">
        <v>108</v>
      </c>
      <c r="D5" s="5" t="s">
        <v>2</v>
      </c>
      <c r="E5" s="5" t="s">
        <v>100</v>
      </c>
      <c r="F5" s="5" t="s">
        <v>96</v>
      </c>
      <c r="G5" s="5" t="s">
        <v>108</v>
      </c>
      <c r="H5" s="5" t="s">
        <v>2</v>
      </c>
      <c r="I5" s="82" t="s">
        <v>96</v>
      </c>
      <c r="J5" s="5" t="s">
        <v>97</v>
      </c>
      <c r="K5" s="5" t="s">
        <v>2</v>
      </c>
      <c r="L5" s="82" t="s">
        <v>96</v>
      </c>
      <c r="M5" s="5" t="s">
        <v>97</v>
      </c>
      <c r="N5" s="5" t="s">
        <v>2</v>
      </c>
    </row>
    <row r="6" spans="1:14" ht="24" customHeight="1">
      <c r="A6" s="111" t="s">
        <v>101</v>
      </c>
      <c r="B6" s="86" t="s">
        <v>109</v>
      </c>
      <c r="C6" s="86" t="str">
        <f>IF(LEN('②駅伝（男子）'!$C10)+LEN('②駅伝（男子）'!$D10)&gt;=5,'②駅伝（男子）'!$C10&amp;'②駅伝（男子）'!$D10,IF(LEN('②駅伝（男子）'!$C10)+LEN('②駅伝（男子）'!$D10)=4,'②駅伝（男子）'!$C10&amp;"　"&amp;'②駅伝（男子）'!$D10,IF(LEN('②駅伝（男子）'!$C10)+LEN('②駅伝（男子）'!$D10)=3,'②駅伝（男子）'!$C10&amp;"　　"&amp;'②駅伝（男子）'!$D10,'②駅伝（男子）'!$C10&amp;"　　　"&amp;'②駅伝（男子）'!$D10)))</f>
        <v>　　　</v>
      </c>
      <c r="D6" s="87"/>
      <c r="E6" s="108" t="s">
        <v>101</v>
      </c>
      <c r="F6" s="86" t="s">
        <v>109</v>
      </c>
      <c r="G6" s="86" t="str">
        <f>IF(LEN('②駅伝（女子）'!$C10)+LEN('②駅伝（女子）'!$D10)&gt;=5,'②駅伝（女子）'!$C10&amp;'②駅伝（女子）'!$D10,IF(LEN('②駅伝（女子）'!$C10)+LEN('②駅伝（女子）'!$D10)=4,'②駅伝（女子）'!$C10&amp;"　"&amp;'②駅伝（女子）'!$D10,IF(LEN('②駅伝（女子）'!$C10)+LEN('②駅伝（女子）'!$D10)=3,'②駅伝（女子）'!$C10&amp;"　　"&amp;'②駅伝（女子）'!$D10,'②駅伝（女子）'!$C10&amp;"　　　"&amp;'②駅伝（女子）'!$D10)))</f>
        <v>　　　</v>
      </c>
      <c r="H6" s="87"/>
      <c r="I6" s="82">
        <v>1</v>
      </c>
      <c r="J6" s="82" t="str">
        <f>IF(LEN(③ﾛｰﾄﾞ!$B7)+LEN(③ﾛｰﾄﾞ!$C7)&gt;=5,③ﾛｰﾄﾞ!$B7&amp;③ﾛｰﾄﾞ!$C7,IF(LEN(③ﾛｰﾄﾞ!$B7)+LEN(③ﾛｰﾄﾞ!$C7)=4,③ﾛｰﾄﾞ!$B7&amp;"　"&amp;③ﾛｰﾄﾞ!$C7,IF(LEN(③ﾛｰﾄﾞ!$B7)+LEN(③ﾛｰﾄﾞ!$C7)=3,③ﾛｰﾄﾞ!$B7&amp;"　　"&amp;③ﾛｰﾄﾞ!$C7,③ﾛｰﾄﾞ!$B7&amp;"　　　"&amp;③ﾛｰﾄﾞ!$C7)))</f>
        <v>　　　</v>
      </c>
      <c r="K6" s="82">
        <f>IF(③ﾛｰﾄﾞ!F7="","",③ﾛｰﾄﾞ!F7&amp;"年")</f>
      </c>
      <c r="L6" s="82">
        <v>1</v>
      </c>
      <c r="M6" s="82" t="str">
        <f>IF(LEN(③ﾛｰﾄﾞ!$I7)+LEN(③ﾛｰﾄﾞ!$J7)&gt;=5,③ﾛｰﾄﾞ!$I7&amp;③ﾛｰﾄﾞ!$J7,IF(LEN(③ﾛｰﾄﾞ!$I7)+LEN(③ﾛｰﾄﾞ!$J7)=4,③ﾛｰﾄﾞ!$I7&amp;"　"&amp;③ﾛｰﾄﾞ!$J7,IF(LEN(③ﾛｰﾄﾞ!$I7)+LEN(③ﾛｰﾄﾞ!$J7)=3,③ﾛｰﾄﾞ!$I7&amp;"　　"&amp;③ﾛｰﾄﾞ!$J7,③ﾛｰﾄﾞ!$I7&amp;"　　　"&amp;③ﾛｰﾄﾞ!$J7)))</f>
        <v>　　　</v>
      </c>
      <c r="N6" s="82">
        <f>IF(③ﾛｰﾄﾞ!M7="","",③ﾛｰﾄﾞ!M7&amp;"年")</f>
      </c>
    </row>
    <row r="7" spans="1:14" ht="24" customHeight="1">
      <c r="A7" s="159"/>
      <c r="B7" s="88" t="s">
        <v>110</v>
      </c>
      <c r="C7" s="88" t="str">
        <f>IF(LEN('②駅伝（男子）'!$C11)+LEN('②駅伝（男子）'!$D11)&gt;=5,'②駅伝（男子）'!$C11&amp;'②駅伝（男子）'!$D11,IF(LEN('②駅伝（男子）'!$C11)+LEN('②駅伝（男子）'!$D11)=4,'②駅伝（男子）'!$C11&amp;"　"&amp;'②駅伝（男子）'!$D11,IF(LEN('②駅伝（男子）'!$C11)+LEN('②駅伝（男子）'!$D11)=3,'②駅伝（男子）'!$C11&amp;"　　"&amp;'②駅伝（男子）'!$D11,'②駅伝（男子）'!$C11&amp;"　　　"&amp;'②駅伝（男子）'!$D11)))</f>
        <v>　　　</v>
      </c>
      <c r="D7" s="89"/>
      <c r="E7" s="146"/>
      <c r="F7" s="88" t="s">
        <v>110</v>
      </c>
      <c r="G7" s="88" t="str">
        <f>IF(LEN('②駅伝（女子）'!$C11)+LEN('②駅伝（女子）'!$D11)&gt;=5,'②駅伝（女子）'!$C11&amp;'②駅伝（女子）'!$D11,IF(LEN('②駅伝（女子）'!$C11)+LEN('②駅伝（女子）'!$D11)=4,'②駅伝（女子）'!$C11&amp;"　"&amp;'②駅伝（女子）'!$D11,IF(LEN('②駅伝（女子）'!$C11)+LEN('②駅伝（女子）'!$D11)=3,'②駅伝（女子）'!$C11&amp;"　　"&amp;'②駅伝（女子）'!$D11,'②駅伝（女子）'!$C11&amp;"　　　"&amp;'②駅伝（女子）'!$D11)))</f>
        <v>　　　</v>
      </c>
      <c r="H7" s="90"/>
      <c r="I7" s="88">
        <v>2</v>
      </c>
      <c r="J7" s="88" t="str">
        <f>IF(LEN(③ﾛｰﾄﾞ!$B8)+LEN(③ﾛｰﾄﾞ!$C8)&gt;=5,③ﾛｰﾄﾞ!$B8&amp;③ﾛｰﾄﾞ!$C8,IF(LEN(③ﾛｰﾄﾞ!$B8)+LEN(③ﾛｰﾄﾞ!$C8)=4,③ﾛｰﾄﾞ!$B8&amp;"　"&amp;③ﾛｰﾄﾞ!$C8,IF(LEN(③ﾛｰﾄﾞ!$B8)+LEN(③ﾛｰﾄﾞ!$C8)=3,③ﾛｰﾄﾞ!$B8&amp;"　　"&amp;③ﾛｰﾄﾞ!$C8,③ﾛｰﾄﾞ!$B8&amp;"　　　"&amp;③ﾛｰﾄﾞ!$C8)))</f>
        <v>　　　</v>
      </c>
      <c r="K7" s="88">
        <f>IF(③ﾛｰﾄﾞ!F8="","",③ﾛｰﾄﾞ!F8&amp;"年")</f>
      </c>
      <c r="L7" s="88">
        <v>2</v>
      </c>
      <c r="M7" s="88" t="str">
        <f>IF(LEN(③ﾛｰﾄﾞ!$I8)+LEN(③ﾛｰﾄﾞ!$J8)&gt;=5,③ﾛｰﾄﾞ!$I8&amp;③ﾛｰﾄﾞ!$J8,IF(LEN(③ﾛｰﾄﾞ!$I8)+LEN(③ﾛｰﾄﾞ!$J8)=4,③ﾛｰﾄﾞ!$I8&amp;"　"&amp;③ﾛｰﾄﾞ!$J8,IF(LEN(③ﾛｰﾄﾞ!$I8)+LEN(③ﾛｰﾄﾞ!$J8)=3,③ﾛｰﾄﾞ!$I8&amp;"　　"&amp;③ﾛｰﾄﾞ!$J8,③ﾛｰﾄﾞ!$I8&amp;"　　　"&amp;③ﾛｰﾄﾞ!$J8)))</f>
        <v>　　　</v>
      </c>
      <c r="N7" s="88">
        <f>IF(③ﾛｰﾄﾞ!M8="","",③ﾛｰﾄﾞ!M8&amp;"年")</f>
      </c>
    </row>
    <row r="8" spans="1:14" ht="24" customHeight="1">
      <c r="A8" s="159"/>
      <c r="B8" s="85">
        <v>1</v>
      </c>
      <c r="C8" s="85" t="str">
        <f>IF(LEN('②駅伝（男子）'!$C12)+LEN('②駅伝（男子）'!$D12)&gt;=5,'②駅伝（男子）'!$C12&amp;'②駅伝（男子）'!$D12,IF(LEN('②駅伝（男子）'!$C12)+LEN('②駅伝（男子）'!$D12)=4,'②駅伝（男子）'!$C12&amp;"　"&amp;'②駅伝（男子）'!$D12,IF(LEN('②駅伝（男子）'!$C12)+LEN('②駅伝（男子）'!$D12)=3,'②駅伝（男子）'!$C12&amp;"　　"&amp;'②駅伝（男子）'!$D12,'②駅伝（男子）'!$C12&amp;"　　　"&amp;'②駅伝（男子）'!$D12)))</f>
        <v>　　　</v>
      </c>
      <c r="D8" s="85">
        <f>IF('②駅伝（男子）'!G12="","",'②駅伝（男子）'!G12&amp;"年")</f>
      </c>
      <c r="E8" s="146"/>
      <c r="F8" s="85">
        <v>1</v>
      </c>
      <c r="G8" s="85" t="str">
        <f>IF(LEN('②駅伝（女子）'!$C12)+LEN('②駅伝（女子）'!$D12)&gt;=5,'②駅伝（女子）'!$C12&amp;'②駅伝（女子）'!$D12,IF(LEN('②駅伝（女子）'!$C12)+LEN('②駅伝（女子）'!$D12)=4,'②駅伝（女子）'!$C12&amp;"　"&amp;'②駅伝（女子）'!$D12,IF(LEN('②駅伝（女子）'!$C12)+LEN('②駅伝（女子）'!$D12)=3,'②駅伝（女子）'!$C12&amp;"　　"&amp;'②駅伝（女子）'!$D12,'②駅伝（女子）'!$C12&amp;"　　　"&amp;'②駅伝（女子）'!$D12)))</f>
        <v>　　　</v>
      </c>
      <c r="H8" s="85">
        <f>IF('②駅伝（女子）'!G12="","",'②駅伝（女子）'!G12&amp;"年")</f>
      </c>
      <c r="I8" s="88">
        <v>3</v>
      </c>
      <c r="J8" s="88" t="str">
        <f>IF(LEN(③ﾛｰﾄﾞ!$B9)+LEN(③ﾛｰﾄﾞ!$C9)&gt;=5,③ﾛｰﾄﾞ!$B9&amp;③ﾛｰﾄﾞ!$C9,IF(LEN(③ﾛｰﾄﾞ!$B9)+LEN(③ﾛｰﾄﾞ!$C9)=4,③ﾛｰﾄﾞ!$B9&amp;"　"&amp;③ﾛｰﾄﾞ!$C9,IF(LEN(③ﾛｰﾄﾞ!$B9)+LEN(③ﾛｰﾄﾞ!$C9)=3,③ﾛｰﾄﾞ!$B9&amp;"　　"&amp;③ﾛｰﾄﾞ!$C9,③ﾛｰﾄﾞ!$B9&amp;"　　　"&amp;③ﾛｰﾄﾞ!$C9)))</f>
        <v>　　　</v>
      </c>
      <c r="K8" s="88">
        <f>IF(③ﾛｰﾄﾞ!F9="","",③ﾛｰﾄﾞ!F9&amp;"年")</f>
      </c>
      <c r="L8" s="88">
        <v>3</v>
      </c>
      <c r="M8" s="88" t="str">
        <f>IF(LEN(③ﾛｰﾄﾞ!$I9)+LEN(③ﾛｰﾄﾞ!$J9)&gt;=5,③ﾛｰﾄﾞ!$I9&amp;③ﾛｰﾄﾞ!$J9,IF(LEN(③ﾛｰﾄﾞ!$I9)+LEN(③ﾛｰﾄﾞ!$J9)=4,③ﾛｰﾄﾞ!$I9&amp;"　"&amp;③ﾛｰﾄﾞ!$J9,IF(LEN(③ﾛｰﾄﾞ!$I9)+LEN(③ﾛｰﾄﾞ!$J9)=3,③ﾛｰﾄﾞ!$I9&amp;"　　"&amp;③ﾛｰﾄﾞ!$J9,③ﾛｰﾄﾞ!$I9&amp;"　　　"&amp;③ﾛｰﾄﾞ!$J9)))</f>
        <v>　　　</v>
      </c>
      <c r="N8" s="88">
        <f>IF(③ﾛｰﾄﾞ!M9="","",③ﾛｰﾄﾞ!M9&amp;"年")</f>
      </c>
    </row>
    <row r="9" spans="1:14" ht="24" customHeight="1">
      <c r="A9" s="159"/>
      <c r="B9" s="88">
        <v>2</v>
      </c>
      <c r="C9" s="88" t="str">
        <f>IF(LEN('②駅伝（男子）'!$C13)+LEN('②駅伝（男子）'!$D13)&gt;=5,'②駅伝（男子）'!$C13&amp;'②駅伝（男子）'!$D13,IF(LEN('②駅伝（男子）'!$C13)+LEN('②駅伝（男子）'!$D13)=4,'②駅伝（男子）'!$C13&amp;"　"&amp;'②駅伝（男子）'!$D13,IF(LEN('②駅伝（男子）'!$C13)+LEN('②駅伝（男子）'!$D13)=3,'②駅伝（男子）'!$C13&amp;"　　"&amp;'②駅伝（男子）'!$D13,'②駅伝（男子）'!$C13&amp;"　　　"&amp;'②駅伝（男子）'!$D13)))</f>
        <v>　　　</v>
      </c>
      <c r="D9" s="88">
        <f>IF('②駅伝（男子）'!G13="","",'②駅伝（男子）'!G13&amp;"年")</f>
      </c>
      <c r="E9" s="146"/>
      <c r="F9" s="88">
        <v>2</v>
      </c>
      <c r="G9" s="88" t="str">
        <f>IF(LEN('②駅伝（女子）'!$C13)+LEN('②駅伝（女子）'!$D13)&gt;=5,'②駅伝（女子）'!$C13&amp;'②駅伝（女子）'!$D13,IF(LEN('②駅伝（女子）'!$C13)+LEN('②駅伝（女子）'!$D13)=4,'②駅伝（女子）'!$C13&amp;"　"&amp;'②駅伝（女子）'!$D13,IF(LEN('②駅伝（女子）'!$C13)+LEN('②駅伝（女子）'!$D13)=3,'②駅伝（女子）'!$C13&amp;"　　"&amp;'②駅伝（女子）'!$D13,'②駅伝（女子）'!$C13&amp;"　　　"&amp;'②駅伝（女子）'!$D13)))</f>
        <v>　　　</v>
      </c>
      <c r="H9" s="88">
        <f>IF('②駅伝（女子）'!G13="","",'②駅伝（女子）'!G13&amp;"年")</f>
      </c>
      <c r="I9" s="88">
        <v>4</v>
      </c>
      <c r="J9" s="88" t="str">
        <f>IF(LEN(③ﾛｰﾄﾞ!$B10)+LEN(③ﾛｰﾄﾞ!$C10)&gt;=5,③ﾛｰﾄﾞ!$B10&amp;③ﾛｰﾄﾞ!$C10,IF(LEN(③ﾛｰﾄﾞ!$B10)+LEN(③ﾛｰﾄﾞ!$C10)=4,③ﾛｰﾄﾞ!$B10&amp;"　"&amp;③ﾛｰﾄﾞ!$C10,IF(LEN(③ﾛｰﾄﾞ!$B10)+LEN(③ﾛｰﾄﾞ!$C10)=3,③ﾛｰﾄﾞ!$B10&amp;"　　"&amp;③ﾛｰﾄﾞ!$C10,③ﾛｰﾄﾞ!$B10&amp;"　　　"&amp;③ﾛｰﾄﾞ!$C10)))</f>
        <v>　　　</v>
      </c>
      <c r="K9" s="88">
        <f>IF(③ﾛｰﾄﾞ!F10="","",③ﾛｰﾄﾞ!F10&amp;"年")</f>
      </c>
      <c r="L9" s="88">
        <v>4</v>
      </c>
      <c r="M9" s="88" t="str">
        <f>IF(LEN(③ﾛｰﾄﾞ!$I10)+LEN(③ﾛｰﾄﾞ!$J10)&gt;=5,③ﾛｰﾄﾞ!$I10&amp;③ﾛｰﾄﾞ!$J10,IF(LEN(③ﾛｰﾄﾞ!$I10)+LEN(③ﾛｰﾄﾞ!$J10)=4,③ﾛｰﾄﾞ!$I10&amp;"　"&amp;③ﾛｰﾄﾞ!$J10,IF(LEN(③ﾛｰﾄﾞ!$I10)+LEN(③ﾛｰﾄﾞ!$J10)=3,③ﾛｰﾄﾞ!$I10&amp;"　　"&amp;③ﾛｰﾄﾞ!$J10,③ﾛｰﾄﾞ!$I10&amp;"　　　"&amp;③ﾛｰﾄﾞ!$J10)))</f>
        <v>　　　</v>
      </c>
      <c r="N9" s="88">
        <f>IF(③ﾛｰﾄﾞ!M10="","",③ﾛｰﾄﾞ!M10&amp;"年")</f>
      </c>
    </row>
    <row r="10" spans="1:14" ht="24" customHeight="1">
      <c r="A10" s="159"/>
      <c r="B10" s="88">
        <v>3</v>
      </c>
      <c r="C10" s="88" t="str">
        <f>IF(LEN('②駅伝（男子）'!$C14)+LEN('②駅伝（男子）'!$D14)&gt;=5,'②駅伝（男子）'!$C14&amp;'②駅伝（男子）'!$D14,IF(LEN('②駅伝（男子）'!$C14)+LEN('②駅伝（男子）'!$D14)=4,'②駅伝（男子）'!$C14&amp;"　"&amp;'②駅伝（男子）'!$D14,IF(LEN('②駅伝（男子）'!$C14)+LEN('②駅伝（男子）'!$D14)=3,'②駅伝（男子）'!$C14&amp;"　　"&amp;'②駅伝（男子）'!$D14,'②駅伝（男子）'!$C14&amp;"　　　"&amp;'②駅伝（男子）'!$D14)))</f>
        <v>　　　</v>
      </c>
      <c r="D10" s="88">
        <f>IF('②駅伝（男子）'!G14="","",'②駅伝（男子）'!G14&amp;"年")</f>
      </c>
      <c r="E10" s="146"/>
      <c r="F10" s="88">
        <v>3</v>
      </c>
      <c r="G10" s="88" t="str">
        <f>IF(LEN('②駅伝（女子）'!$C14)+LEN('②駅伝（女子）'!$D14)&gt;=5,'②駅伝（女子）'!$C14&amp;'②駅伝（女子）'!$D14,IF(LEN('②駅伝（女子）'!$C14)+LEN('②駅伝（女子）'!$D14)=4,'②駅伝（女子）'!$C14&amp;"　"&amp;'②駅伝（女子）'!$D14,IF(LEN('②駅伝（女子）'!$C14)+LEN('②駅伝（女子）'!$D14)=3,'②駅伝（女子）'!$C14&amp;"　　"&amp;'②駅伝（女子）'!$D14,'②駅伝（女子）'!$C14&amp;"　　　"&amp;'②駅伝（女子）'!$D14)))</f>
        <v>　　　</v>
      </c>
      <c r="H10" s="88">
        <f>IF('②駅伝（女子）'!G14="","",'②駅伝（女子）'!G14&amp;"年")</f>
      </c>
      <c r="I10" s="88">
        <v>5</v>
      </c>
      <c r="J10" s="88" t="str">
        <f>IF(LEN(③ﾛｰﾄﾞ!$B11)+LEN(③ﾛｰﾄﾞ!$C11)&gt;=5,③ﾛｰﾄﾞ!$B11&amp;③ﾛｰﾄﾞ!$C11,IF(LEN(③ﾛｰﾄﾞ!$B11)+LEN(③ﾛｰﾄﾞ!$C11)=4,③ﾛｰﾄﾞ!$B11&amp;"　"&amp;③ﾛｰﾄﾞ!$C11,IF(LEN(③ﾛｰﾄﾞ!$B11)+LEN(③ﾛｰﾄﾞ!$C11)=3,③ﾛｰﾄﾞ!$B11&amp;"　　"&amp;③ﾛｰﾄﾞ!$C11,③ﾛｰﾄﾞ!$B11&amp;"　　　"&amp;③ﾛｰﾄﾞ!$C11)))</f>
        <v>　　　</v>
      </c>
      <c r="K10" s="88">
        <f>IF(③ﾛｰﾄﾞ!F11="","",③ﾛｰﾄﾞ!F11&amp;"年")</f>
      </c>
      <c r="L10" s="88">
        <v>5</v>
      </c>
      <c r="M10" s="88" t="str">
        <f>IF(LEN(③ﾛｰﾄﾞ!$I11)+LEN(③ﾛｰﾄﾞ!$J11)&gt;=5,③ﾛｰﾄﾞ!$I11&amp;③ﾛｰﾄﾞ!$J11,IF(LEN(③ﾛｰﾄﾞ!$I11)+LEN(③ﾛｰﾄﾞ!$J11)=4,③ﾛｰﾄﾞ!$I11&amp;"　"&amp;③ﾛｰﾄﾞ!$J11,IF(LEN(③ﾛｰﾄﾞ!$I11)+LEN(③ﾛｰﾄﾞ!$J11)=3,③ﾛｰﾄﾞ!$I11&amp;"　　"&amp;③ﾛｰﾄﾞ!$J11,③ﾛｰﾄﾞ!$I11&amp;"　　　"&amp;③ﾛｰﾄﾞ!$J11)))</f>
        <v>　　　</v>
      </c>
      <c r="N10" s="88">
        <f>IF(③ﾛｰﾄﾞ!M11="","",③ﾛｰﾄﾞ!M11&amp;"年")</f>
      </c>
    </row>
    <row r="11" spans="1:14" ht="24" customHeight="1">
      <c r="A11" s="159"/>
      <c r="B11" s="88">
        <v>4</v>
      </c>
      <c r="C11" s="88" t="str">
        <f>IF(LEN('②駅伝（男子）'!$C15)+LEN('②駅伝（男子）'!$D15)&gt;=5,'②駅伝（男子）'!$C15&amp;'②駅伝（男子）'!$D15,IF(LEN('②駅伝（男子）'!$C15)+LEN('②駅伝（男子）'!$D15)=4,'②駅伝（男子）'!$C15&amp;"　"&amp;'②駅伝（男子）'!$D15,IF(LEN('②駅伝（男子）'!$C15)+LEN('②駅伝（男子）'!$D15)=3,'②駅伝（男子）'!$C15&amp;"　　"&amp;'②駅伝（男子）'!$D15,'②駅伝（男子）'!$C15&amp;"　　　"&amp;'②駅伝（男子）'!$D15)))</f>
        <v>　　　</v>
      </c>
      <c r="D11" s="88">
        <f>IF('②駅伝（男子）'!G15="","",'②駅伝（男子）'!G15&amp;"年")</f>
      </c>
      <c r="E11" s="146"/>
      <c r="F11" s="88">
        <v>4</v>
      </c>
      <c r="G11" s="88" t="str">
        <f>IF(LEN('②駅伝（女子）'!$C15)+LEN('②駅伝（女子）'!$D15)&gt;=5,'②駅伝（女子）'!$C15&amp;'②駅伝（女子）'!$D15,IF(LEN('②駅伝（女子）'!$C15)+LEN('②駅伝（女子）'!$D15)=4,'②駅伝（女子）'!$C15&amp;"　"&amp;'②駅伝（女子）'!$D15,IF(LEN('②駅伝（女子）'!$C15)+LEN('②駅伝（女子）'!$D15)=3,'②駅伝（女子）'!$C15&amp;"　　"&amp;'②駅伝（女子）'!$D15,'②駅伝（女子）'!$C15&amp;"　　　"&amp;'②駅伝（女子）'!$D15)))</f>
        <v>　　　</v>
      </c>
      <c r="H11" s="88">
        <f>IF('②駅伝（女子）'!G15="","",'②駅伝（女子）'!G15&amp;"年")</f>
      </c>
      <c r="I11" s="85">
        <v>6</v>
      </c>
      <c r="J11" s="85" t="str">
        <f>IF(LEN(③ﾛｰﾄﾞ!$B12)+LEN(③ﾛｰﾄﾞ!$C12)&gt;=5,③ﾛｰﾄﾞ!$B12&amp;③ﾛｰﾄﾞ!$C12,IF(LEN(③ﾛｰﾄﾞ!$B12)+LEN(③ﾛｰﾄﾞ!$C12)=4,③ﾛｰﾄﾞ!$B12&amp;"　"&amp;③ﾛｰﾄﾞ!$C12,IF(LEN(③ﾛｰﾄﾞ!$B12)+LEN(③ﾛｰﾄﾞ!$C12)=3,③ﾛｰﾄﾞ!$B12&amp;"　　"&amp;③ﾛｰﾄﾞ!$C12,③ﾛｰﾄﾞ!$B12&amp;"　　　"&amp;③ﾛｰﾄﾞ!$C12)))</f>
        <v>　　　</v>
      </c>
      <c r="K11" s="85">
        <f>IF(③ﾛｰﾄﾞ!F12="","",③ﾛｰﾄﾞ!F12&amp;"年")</f>
      </c>
      <c r="L11" s="85">
        <v>6</v>
      </c>
      <c r="M11" s="85" t="str">
        <f>IF(LEN(③ﾛｰﾄﾞ!$I12)+LEN(③ﾛｰﾄﾞ!$J12)&gt;=5,③ﾛｰﾄﾞ!$I12&amp;③ﾛｰﾄﾞ!$J12,IF(LEN(③ﾛｰﾄﾞ!$I12)+LEN(③ﾛｰﾄﾞ!$J12)=4,③ﾛｰﾄﾞ!$I12&amp;"　"&amp;③ﾛｰﾄﾞ!$J12,IF(LEN(③ﾛｰﾄﾞ!$I12)+LEN(③ﾛｰﾄﾞ!$J12)=3,③ﾛｰﾄﾞ!$I12&amp;"　　"&amp;③ﾛｰﾄﾞ!$J12,③ﾛｰﾄﾞ!$I12&amp;"　　　"&amp;③ﾛｰﾄﾞ!$J12)))</f>
        <v>　　　</v>
      </c>
      <c r="N11" s="85">
        <f>IF(③ﾛｰﾄﾞ!M12="","",③ﾛｰﾄﾞ!M12&amp;"年")</f>
      </c>
    </row>
    <row r="12" spans="1:14" ht="24" customHeight="1">
      <c r="A12" s="159"/>
      <c r="B12" s="88">
        <v>5</v>
      </c>
      <c r="C12" s="88" t="str">
        <f>IF(LEN('②駅伝（男子）'!$C16)+LEN('②駅伝（男子）'!$D16)&gt;=5,'②駅伝（男子）'!$C16&amp;'②駅伝（男子）'!$D16,IF(LEN('②駅伝（男子）'!$C16)+LEN('②駅伝（男子）'!$D16)=4,'②駅伝（男子）'!$C16&amp;"　"&amp;'②駅伝（男子）'!$D16,IF(LEN('②駅伝（男子）'!$C16)+LEN('②駅伝（男子）'!$D16)=3,'②駅伝（男子）'!$C16&amp;"　　"&amp;'②駅伝（男子）'!$D16,'②駅伝（男子）'!$C16&amp;"　　　"&amp;'②駅伝（男子）'!$D16)))</f>
        <v>　　　</v>
      </c>
      <c r="D12" s="88">
        <f>IF('②駅伝（男子）'!G16="","",'②駅伝（男子）'!G16&amp;"年")</f>
      </c>
      <c r="E12" s="146"/>
      <c r="F12" s="88">
        <v>5</v>
      </c>
      <c r="G12" s="88" t="str">
        <f>IF(LEN('②駅伝（女子）'!$C16)+LEN('②駅伝（女子）'!$D16)&gt;=5,'②駅伝（女子）'!$C16&amp;'②駅伝（女子）'!$D16,IF(LEN('②駅伝（女子）'!$C16)+LEN('②駅伝（女子）'!$D16)=4,'②駅伝（女子）'!$C16&amp;"　"&amp;'②駅伝（女子）'!$D16,IF(LEN('②駅伝（女子）'!$C16)+LEN('②駅伝（女子）'!$D16)=3,'②駅伝（女子）'!$C16&amp;"　　"&amp;'②駅伝（女子）'!$D16,'②駅伝（女子）'!$C16&amp;"　　　"&amp;'②駅伝（女子）'!$D16)))</f>
        <v>　　　</v>
      </c>
      <c r="H12" s="88">
        <f>IF('②駅伝（女子）'!G16="","",'②駅伝（女子）'!G16&amp;"年")</f>
      </c>
      <c r="I12" s="88">
        <v>7</v>
      </c>
      <c r="J12" s="88" t="str">
        <f>IF(LEN(③ﾛｰﾄﾞ!$B13)+LEN(③ﾛｰﾄﾞ!$C13)&gt;=5,③ﾛｰﾄﾞ!$B13&amp;③ﾛｰﾄﾞ!$C13,IF(LEN(③ﾛｰﾄﾞ!$B13)+LEN(③ﾛｰﾄﾞ!$C13)=4,③ﾛｰﾄﾞ!$B13&amp;"　"&amp;③ﾛｰﾄﾞ!$C13,IF(LEN(③ﾛｰﾄﾞ!$B13)+LEN(③ﾛｰﾄﾞ!$C13)=3,③ﾛｰﾄﾞ!$B13&amp;"　　"&amp;③ﾛｰﾄﾞ!$C13,③ﾛｰﾄﾞ!$B13&amp;"　　　"&amp;③ﾛｰﾄﾞ!$C13)))</f>
        <v>　　　</v>
      </c>
      <c r="K12" s="88">
        <f>IF(③ﾛｰﾄﾞ!F13="","",③ﾛｰﾄﾞ!F13&amp;"年")</f>
      </c>
      <c r="L12" s="88">
        <v>7</v>
      </c>
      <c r="M12" s="88" t="str">
        <f>IF(LEN(③ﾛｰﾄﾞ!$I13)+LEN(③ﾛｰﾄﾞ!$J13)&gt;=5,③ﾛｰﾄﾞ!$I13&amp;③ﾛｰﾄﾞ!$J13,IF(LEN(③ﾛｰﾄﾞ!$I13)+LEN(③ﾛｰﾄﾞ!$J13)=4,③ﾛｰﾄﾞ!$I13&amp;"　"&amp;③ﾛｰﾄﾞ!$J13,IF(LEN(③ﾛｰﾄﾞ!$I13)+LEN(③ﾛｰﾄﾞ!$J13)=3,③ﾛｰﾄﾞ!$I13&amp;"　　"&amp;③ﾛｰﾄﾞ!$J13,③ﾛｰﾄﾞ!$I13&amp;"　　　"&amp;③ﾛｰﾄﾞ!$J13)))</f>
        <v>　　　</v>
      </c>
      <c r="N12" s="88">
        <f>IF(③ﾛｰﾄﾞ!M13="","",③ﾛｰﾄﾞ!M13&amp;"年")</f>
      </c>
    </row>
    <row r="13" spans="1:14" ht="24" customHeight="1">
      <c r="A13" s="159"/>
      <c r="B13" s="88">
        <v>6</v>
      </c>
      <c r="C13" s="88" t="str">
        <f>IF(LEN('②駅伝（男子）'!$C17)+LEN('②駅伝（男子）'!$D17)&gt;=5,'②駅伝（男子）'!$C17&amp;'②駅伝（男子）'!$D17,IF(LEN('②駅伝（男子）'!$C17)+LEN('②駅伝（男子）'!$D17)=4,'②駅伝（男子）'!$C17&amp;"　"&amp;'②駅伝（男子）'!$D17,IF(LEN('②駅伝（男子）'!$C17)+LEN('②駅伝（男子）'!$D17)=3,'②駅伝（男子）'!$C17&amp;"　　"&amp;'②駅伝（男子）'!$D17,'②駅伝（男子）'!$C17&amp;"　　　"&amp;'②駅伝（男子）'!$D17)))</f>
        <v>　　　</v>
      </c>
      <c r="D13" s="88">
        <f>IF('②駅伝（男子）'!G17="","",'②駅伝（男子）'!G17&amp;"年")</f>
      </c>
      <c r="E13" s="146"/>
      <c r="F13" s="88">
        <v>6</v>
      </c>
      <c r="G13" s="88" t="str">
        <f>IF(LEN('②駅伝（女子）'!$C17)+LEN('②駅伝（女子）'!$D17)&gt;=5,'②駅伝（女子）'!$C17&amp;'②駅伝（女子）'!$D17,IF(LEN('②駅伝（女子）'!$C17)+LEN('②駅伝（女子）'!$D17)=4,'②駅伝（女子）'!$C17&amp;"　"&amp;'②駅伝（女子）'!$D17,IF(LEN('②駅伝（女子）'!$C17)+LEN('②駅伝（女子）'!$D17)=3,'②駅伝（女子）'!$C17&amp;"　　"&amp;'②駅伝（女子）'!$D17,'②駅伝（女子）'!$C17&amp;"　　　"&amp;'②駅伝（女子）'!$D17)))</f>
        <v>　　　</v>
      </c>
      <c r="H13" s="88">
        <f>IF('②駅伝（女子）'!G17="","",'②駅伝（女子）'!G17&amp;"年")</f>
      </c>
      <c r="I13" s="88">
        <v>8</v>
      </c>
      <c r="J13" s="88" t="str">
        <f>IF(LEN(③ﾛｰﾄﾞ!$B14)+LEN(③ﾛｰﾄﾞ!$C14)&gt;=5,③ﾛｰﾄﾞ!$B14&amp;③ﾛｰﾄﾞ!$C14,IF(LEN(③ﾛｰﾄﾞ!$B14)+LEN(③ﾛｰﾄﾞ!$C14)=4,③ﾛｰﾄﾞ!$B14&amp;"　"&amp;③ﾛｰﾄﾞ!$C14,IF(LEN(③ﾛｰﾄﾞ!$B14)+LEN(③ﾛｰﾄﾞ!$C14)=3,③ﾛｰﾄﾞ!$B14&amp;"　　"&amp;③ﾛｰﾄﾞ!$C14,③ﾛｰﾄﾞ!$B14&amp;"　　　"&amp;③ﾛｰﾄﾞ!$C14)))</f>
        <v>　　　</v>
      </c>
      <c r="K13" s="88">
        <f>IF(③ﾛｰﾄﾞ!F14="","",③ﾛｰﾄﾞ!F14&amp;"年")</f>
      </c>
      <c r="L13" s="88">
        <v>8</v>
      </c>
      <c r="M13" s="88" t="str">
        <f>IF(LEN(③ﾛｰﾄﾞ!$I14)+LEN(③ﾛｰﾄﾞ!$J14)&gt;=5,③ﾛｰﾄﾞ!$I14&amp;③ﾛｰﾄﾞ!$J14,IF(LEN(③ﾛｰﾄﾞ!$I14)+LEN(③ﾛｰﾄﾞ!$J14)=4,③ﾛｰﾄﾞ!$I14&amp;"　"&amp;③ﾛｰﾄﾞ!$J14,IF(LEN(③ﾛｰﾄﾞ!$I14)+LEN(③ﾛｰﾄﾞ!$J14)=3,③ﾛｰﾄﾞ!$I14&amp;"　　"&amp;③ﾛｰﾄﾞ!$J14,③ﾛｰﾄﾞ!$I14&amp;"　　　"&amp;③ﾛｰﾄﾞ!$J14)))</f>
        <v>　　　</v>
      </c>
      <c r="N13" s="88">
        <f>IF(③ﾛｰﾄﾞ!M14="","",③ﾛｰﾄﾞ!M14&amp;"年")</f>
      </c>
    </row>
    <row r="14" spans="1:14" ht="24" customHeight="1">
      <c r="A14" s="159"/>
      <c r="B14" s="88">
        <v>7</v>
      </c>
      <c r="C14" s="88" t="str">
        <f>IF(LEN('②駅伝（男子）'!$C18)+LEN('②駅伝（男子）'!$D18)&gt;=5,'②駅伝（男子）'!$C18&amp;'②駅伝（男子）'!$D18,IF(LEN('②駅伝（男子）'!$C18)+LEN('②駅伝（男子）'!$D18)=4,'②駅伝（男子）'!$C18&amp;"　"&amp;'②駅伝（男子）'!$D18,IF(LEN('②駅伝（男子）'!$C18)+LEN('②駅伝（男子）'!$D18)=3,'②駅伝（男子）'!$C18&amp;"　　"&amp;'②駅伝（男子）'!$D18,'②駅伝（男子）'!$C18&amp;"　　　"&amp;'②駅伝（男子）'!$D18)))</f>
        <v>　　　</v>
      </c>
      <c r="D14" s="88">
        <f>IF('②駅伝（男子）'!G18="","",'②駅伝（男子）'!G18&amp;"年")</f>
      </c>
      <c r="E14" s="146"/>
      <c r="F14" s="88">
        <v>7</v>
      </c>
      <c r="G14" s="88" t="str">
        <f>IF(LEN('②駅伝（女子）'!$C18)+LEN('②駅伝（女子）'!$D18)&gt;=5,'②駅伝（女子）'!$C18&amp;'②駅伝（女子）'!$D18,IF(LEN('②駅伝（女子）'!$C18)+LEN('②駅伝（女子）'!$D18)=4,'②駅伝（女子）'!$C18&amp;"　"&amp;'②駅伝（女子）'!$D18,IF(LEN('②駅伝（女子）'!$C18)+LEN('②駅伝（女子）'!$D18)=3,'②駅伝（女子）'!$C18&amp;"　　"&amp;'②駅伝（女子）'!$D18,'②駅伝（女子）'!$C18&amp;"　　　"&amp;'②駅伝（女子）'!$D18)))</f>
        <v>　　　</v>
      </c>
      <c r="H14" s="88">
        <f>IF('②駅伝（女子）'!G18="","",'②駅伝（女子）'!G18&amp;"年")</f>
      </c>
      <c r="I14" s="88">
        <v>9</v>
      </c>
      <c r="J14" s="88" t="str">
        <f>IF(LEN(③ﾛｰﾄﾞ!$B15)+LEN(③ﾛｰﾄﾞ!$C15)&gt;=5,③ﾛｰﾄﾞ!$B15&amp;③ﾛｰﾄﾞ!$C15,IF(LEN(③ﾛｰﾄﾞ!$B15)+LEN(③ﾛｰﾄﾞ!$C15)=4,③ﾛｰﾄﾞ!$B15&amp;"　"&amp;③ﾛｰﾄﾞ!$C15,IF(LEN(③ﾛｰﾄﾞ!$B15)+LEN(③ﾛｰﾄﾞ!$C15)=3,③ﾛｰﾄﾞ!$B15&amp;"　　"&amp;③ﾛｰﾄﾞ!$C15,③ﾛｰﾄﾞ!$B15&amp;"　　　"&amp;③ﾛｰﾄﾞ!$C15)))</f>
        <v>　　　</v>
      </c>
      <c r="K14" s="88">
        <f>IF(③ﾛｰﾄﾞ!F15="","",③ﾛｰﾄﾞ!F15&amp;"年")</f>
      </c>
      <c r="L14" s="88">
        <v>9</v>
      </c>
      <c r="M14" s="88" t="str">
        <f>IF(LEN(③ﾛｰﾄﾞ!$I15)+LEN(③ﾛｰﾄﾞ!$J15)&gt;=5,③ﾛｰﾄﾞ!$I15&amp;③ﾛｰﾄﾞ!$J15,IF(LEN(③ﾛｰﾄﾞ!$I15)+LEN(③ﾛｰﾄﾞ!$J15)=4,③ﾛｰﾄﾞ!$I15&amp;"　"&amp;③ﾛｰﾄﾞ!$J15,IF(LEN(③ﾛｰﾄﾞ!$I15)+LEN(③ﾛｰﾄﾞ!$J15)=3,③ﾛｰﾄﾞ!$I15&amp;"　　"&amp;③ﾛｰﾄﾞ!$J15,③ﾛｰﾄﾞ!$I15&amp;"　　　"&amp;③ﾛｰﾄﾞ!$J15)))</f>
        <v>　　　</v>
      </c>
      <c r="N14" s="88">
        <f>IF(③ﾛｰﾄﾞ!M15="","",③ﾛｰﾄﾞ!M15&amp;"年")</f>
      </c>
    </row>
    <row r="15" spans="1:14" ht="24" customHeight="1">
      <c r="A15" s="159"/>
      <c r="B15" s="88">
        <v>8</v>
      </c>
      <c r="C15" s="88" t="str">
        <f>IF(LEN('②駅伝（男子）'!$C19)+LEN('②駅伝（男子）'!$D19)&gt;=5,'②駅伝（男子）'!$C19&amp;'②駅伝（男子）'!$D19,IF(LEN('②駅伝（男子）'!$C19)+LEN('②駅伝（男子）'!$D19)=4,'②駅伝（男子）'!$C19&amp;"　"&amp;'②駅伝（男子）'!$D19,IF(LEN('②駅伝（男子）'!$C19)+LEN('②駅伝（男子）'!$D19)=3,'②駅伝（男子）'!$C19&amp;"　　"&amp;'②駅伝（男子）'!$D19,'②駅伝（男子）'!$C19&amp;"　　　"&amp;'②駅伝（男子）'!$D19)))</f>
        <v>　　　</v>
      </c>
      <c r="D15" s="88">
        <f>IF('②駅伝（男子）'!G19="","",'②駅伝（男子）'!G19&amp;"年")</f>
      </c>
      <c r="E15" s="109"/>
      <c r="F15" s="83">
        <v>8</v>
      </c>
      <c r="G15" s="83" t="str">
        <f>IF(LEN('②駅伝（女子）'!$C19)+LEN('②駅伝（女子）'!$D19)&gt;=5,'②駅伝（女子）'!$C19&amp;'②駅伝（女子）'!$D19,IF(LEN('②駅伝（女子）'!$C19)+LEN('②駅伝（女子）'!$D19)=4,'②駅伝（女子）'!$C19&amp;"　"&amp;'②駅伝（女子）'!$D19,IF(LEN('②駅伝（女子）'!$C19)+LEN('②駅伝（女子）'!$D19)=3,'②駅伝（女子）'!$C19&amp;"　　"&amp;'②駅伝（女子）'!$D19,'②駅伝（女子）'!$C19&amp;"　　　"&amp;'②駅伝（女子）'!$D19)))</f>
        <v>　　　</v>
      </c>
      <c r="H15" s="83">
        <f>IF('②駅伝（女子）'!G19="","",'②駅伝（女子）'!G19&amp;"年")</f>
      </c>
      <c r="I15" s="83">
        <v>10</v>
      </c>
      <c r="J15" s="83" t="str">
        <f>IF(LEN(③ﾛｰﾄﾞ!$B16)+LEN(③ﾛｰﾄﾞ!$C16)&gt;=5,③ﾛｰﾄﾞ!$B16&amp;③ﾛｰﾄﾞ!$C16,IF(LEN(③ﾛｰﾄﾞ!$B16)+LEN(③ﾛｰﾄﾞ!$C16)=4,③ﾛｰﾄﾞ!$B16&amp;"　"&amp;③ﾛｰﾄﾞ!$C16,IF(LEN(③ﾛｰﾄﾞ!$B16)+LEN(③ﾛｰﾄﾞ!$C16)=3,③ﾛｰﾄﾞ!$B16&amp;"　　"&amp;③ﾛｰﾄﾞ!$C16,③ﾛｰﾄﾞ!$B16&amp;"　　　"&amp;③ﾛｰﾄﾞ!$C16)))</f>
        <v>　　　</v>
      </c>
      <c r="K15" s="83">
        <f>IF(③ﾛｰﾄﾞ!F16="","",③ﾛｰﾄﾞ!F16&amp;"年")</f>
      </c>
      <c r="L15" s="83">
        <v>10</v>
      </c>
      <c r="M15" s="83" t="str">
        <f>IF(LEN(③ﾛｰﾄﾞ!$I16)+LEN(③ﾛｰﾄﾞ!$J16)&gt;=5,③ﾛｰﾄﾞ!$I16&amp;③ﾛｰﾄﾞ!$J16,IF(LEN(③ﾛｰﾄﾞ!$I16)+LEN(③ﾛｰﾄﾞ!$J16)=4,③ﾛｰﾄﾞ!$I16&amp;"　"&amp;③ﾛｰﾄﾞ!$J16,IF(LEN(③ﾛｰﾄﾞ!$I16)+LEN(③ﾛｰﾄﾞ!$J16)=3,③ﾛｰﾄﾞ!$I16&amp;"　　"&amp;③ﾛｰﾄﾞ!$J16,③ﾛｰﾄﾞ!$I16&amp;"　　　"&amp;③ﾛｰﾄﾞ!$J16)))</f>
        <v>　　　</v>
      </c>
      <c r="N15" s="83">
        <f>IF(③ﾛｰﾄﾞ!M16="","",③ﾛｰﾄﾞ!M16&amp;"年")</f>
      </c>
    </row>
    <row r="16" spans="1:14" ht="24" customHeight="1">
      <c r="A16" s="159"/>
      <c r="B16" s="88">
        <v>9</v>
      </c>
      <c r="C16" s="88" t="str">
        <f>IF(LEN('②駅伝（男子）'!$C20)+LEN('②駅伝（男子）'!$D20)&gt;=5,'②駅伝（男子）'!$C20&amp;'②駅伝（男子）'!$D20,IF(LEN('②駅伝（男子）'!$C20)+LEN('②駅伝（男子）'!$D20)=4,'②駅伝（男子）'!$C20&amp;"　"&amp;'②駅伝（男子）'!$D20,IF(LEN('②駅伝（男子）'!$C20)+LEN('②駅伝（男子）'!$D20)=3,'②駅伝（男子）'!$C20&amp;"　　"&amp;'②駅伝（男子）'!$D20,'②駅伝（男子）'!$C20&amp;"　　　"&amp;'②駅伝（男子）'!$D20)))</f>
        <v>　　　</v>
      </c>
      <c r="D16" s="88">
        <f>IF('②駅伝（男子）'!G20="","",'②駅伝（男子）'!G20&amp;"年")</f>
      </c>
      <c r="E16" s="165" t="s">
        <v>102</v>
      </c>
      <c r="F16" s="86" t="s">
        <v>109</v>
      </c>
      <c r="G16" s="82" t="str">
        <f>IF(LEN('②駅伝（女子）'!$J10)+LEN('②駅伝（女子）'!$K10)&gt;=5,'②駅伝（女子）'!$J10&amp;'②駅伝（女子）'!$K10,IF(LEN('②駅伝（女子）'!$J10)+LEN('②駅伝（女子）'!$K10)=4,'②駅伝（女子）'!$J10&amp;"　"&amp;'②駅伝（女子）'!$K10,IF(LEN('②駅伝（女子）'!$J10)+LEN('②駅伝（女子）'!$K10)=3,'②駅伝（女子）'!$J10&amp;"　　"&amp;'②駅伝（女子）'!$K10,'②駅伝（女子）'!$J10&amp;"　　　"&amp;'②駅伝（女子）'!$K10)))</f>
        <v>　　　</v>
      </c>
      <c r="H16" s="91"/>
      <c r="I16" s="82">
        <v>11</v>
      </c>
      <c r="J16" s="82" t="str">
        <f>IF(LEN(③ﾛｰﾄﾞ!$B17)+LEN(③ﾛｰﾄﾞ!$C17)&gt;=5,③ﾛｰﾄﾞ!$B17&amp;③ﾛｰﾄﾞ!$C17,IF(LEN(③ﾛｰﾄﾞ!$B17)+LEN(③ﾛｰﾄﾞ!$C17)=4,③ﾛｰﾄﾞ!$B17&amp;"　"&amp;③ﾛｰﾄﾞ!$C17,IF(LEN(③ﾛｰﾄﾞ!$B17)+LEN(③ﾛｰﾄﾞ!$C17)=3,③ﾛｰﾄﾞ!$B17&amp;"　　"&amp;③ﾛｰﾄﾞ!$C17,③ﾛｰﾄﾞ!$B17&amp;"　　　"&amp;③ﾛｰﾄﾞ!$C17)))</f>
        <v>　　　</v>
      </c>
      <c r="K16" s="82">
        <f>IF(③ﾛｰﾄﾞ!F17="","",③ﾛｰﾄﾞ!F17&amp;"年")</f>
      </c>
      <c r="L16" s="82">
        <v>11</v>
      </c>
      <c r="M16" s="82" t="str">
        <f>IF(LEN(③ﾛｰﾄﾞ!$I17)+LEN(③ﾛｰﾄﾞ!$J17)&gt;=5,③ﾛｰﾄﾞ!$I17&amp;③ﾛｰﾄﾞ!$J17,IF(LEN(③ﾛｰﾄﾞ!$I17)+LEN(③ﾛｰﾄﾞ!$J17)=4,③ﾛｰﾄﾞ!$I17&amp;"　"&amp;③ﾛｰﾄﾞ!$J17,IF(LEN(③ﾛｰﾄﾞ!$I17)+LEN(③ﾛｰﾄﾞ!$J17)=3,③ﾛｰﾄﾞ!$I17&amp;"　　"&amp;③ﾛｰﾄﾞ!$J17,③ﾛｰﾄﾞ!$I17&amp;"　　　"&amp;③ﾛｰﾄﾞ!$J17)))</f>
        <v>　　　</v>
      </c>
      <c r="N16" s="82">
        <f>IF(③ﾛｰﾄﾞ!M17="","",③ﾛｰﾄﾞ!M17&amp;"年")</f>
      </c>
    </row>
    <row r="17" spans="1:14" ht="24" customHeight="1">
      <c r="A17" s="160"/>
      <c r="B17" s="83">
        <v>10</v>
      </c>
      <c r="C17" s="83" t="str">
        <f>IF(LEN('②駅伝（男子）'!$C21)+LEN('②駅伝（男子）'!$D21)&gt;=5,'②駅伝（男子）'!$C21&amp;'②駅伝（男子）'!$D21,IF(LEN('②駅伝（男子）'!$C21)+LEN('②駅伝（男子）'!$D21)=4,'②駅伝（男子）'!$C21&amp;"　"&amp;'②駅伝（男子）'!$D21,IF(LEN('②駅伝（男子）'!$C21)+LEN('②駅伝（男子）'!$D21)=3,'②駅伝（男子）'!$C21&amp;"　　"&amp;'②駅伝（男子）'!$D21,'②駅伝（男子）'!$C21&amp;"　　　"&amp;'②駅伝（男子）'!$D21)))</f>
        <v>　　　</v>
      </c>
      <c r="D17" s="83">
        <f>IF('②駅伝（男子）'!G21="","",'②駅伝（男子）'!G21&amp;"年")</f>
      </c>
      <c r="E17" s="165"/>
      <c r="F17" s="88" t="s">
        <v>110</v>
      </c>
      <c r="G17" s="88" t="str">
        <f>IF(LEN('②駅伝（女子）'!$J11)+LEN('②駅伝（女子）'!$K11)&gt;=5,'②駅伝（女子）'!$J11&amp;'②駅伝（女子）'!$K11,IF(LEN('②駅伝（女子）'!$J11)+LEN('②駅伝（女子）'!$K11)=4,'②駅伝（女子）'!$J11&amp;"　"&amp;'②駅伝（女子）'!$K11,IF(LEN('②駅伝（女子）'!$J11)+LEN('②駅伝（女子）'!$K11)=3,'②駅伝（女子）'!$J11&amp;"　　"&amp;'②駅伝（女子）'!$K11,'②駅伝（女子）'!$J11&amp;"　　　"&amp;'②駅伝（女子）'!$K11)))</f>
        <v>　　　</v>
      </c>
      <c r="H17" s="90"/>
      <c r="I17" s="88">
        <v>12</v>
      </c>
      <c r="J17" s="88" t="str">
        <f>IF(LEN(③ﾛｰﾄﾞ!$B18)+LEN(③ﾛｰﾄﾞ!$C18)&gt;=5,③ﾛｰﾄﾞ!$B18&amp;③ﾛｰﾄﾞ!$C18,IF(LEN(③ﾛｰﾄﾞ!$B18)+LEN(③ﾛｰﾄﾞ!$C18)=4,③ﾛｰﾄﾞ!$B18&amp;"　"&amp;③ﾛｰﾄﾞ!$C18,IF(LEN(③ﾛｰﾄﾞ!$B18)+LEN(③ﾛｰﾄﾞ!$C18)=3,③ﾛｰﾄﾞ!$B18&amp;"　　"&amp;③ﾛｰﾄﾞ!$C18,③ﾛｰﾄﾞ!$B18&amp;"　　　"&amp;③ﾛｰﾄﾞ!$C18)))</f>
        <v>　　　</v>
      </c>
      <c r="K17" s="88">
        <f>IF(③ﾛｰﾄﾞ!F18="","",③ﾛｰﾄﾞ!F18&amp;"年")</f>
      </c>
      <c r="L17" s="88">
        <v>12</v>
      </c>
      <c r="M17" s="88" t="str">
        <f>IF(LEN(③ﾛｰﾄﾞ!$I18)+LEN(③ﾛｰﾄﾞ!$J18)&gt;=5,③ﾛｰﾄﾞ!$I18&amp;③ﾛｰﾄﾞ!$J18,IF(LEN(③ﾛｰﾄﾞ!$I18)+LEN(③ﾛｰﾄﾞ!$J18)=4,③ﾛｰﾄﾞ!$I18&amp;"　"&amp;③ﾛｰﾄﾞ!$J18,IF(LEN(③ﾛｰﾄﾞ!$I18)+LEN(③ﾛｰﾄﾞ!$J18)=3,③ﾛｰﾄﾞ!$I18&amp;"　　"&amp;③ﾛｰﾄﾞ!$J18,③ﾛｰﾄﾞ!$I18&amp;"　　　"&amp;③ﾛｰﾄﾞ!$J18)))</f>
        <v>　　　</v>
      </c>
      <c r="N17" s="88">
        <f>IF(③ﾛｰﾄﾞ!M18="","",③ﾛｰﾄﾞ!M18&amp;"年")</f>
      </c>
    </row>
    <row r="18" spans="1:14" ht="24" customHeight="1">
      <c r="A18" s="108" t="s">
        <v>103</v>
      </c>
      <c r="B18" s="99" t="s">
        <v>109</v>
      </c>
      <c r="C18" s="85" t="str">
        <f>IF(LEN('②駅伝（男子）'!$J10)+LEN('②駅伝（男子）'!$K10)&gt;=5,'②駅伝（男子）'!$J10&amp;'②駅伝（男子）'!$K10,IF(LEN('②駅伝（男子）'!$J10)+LEN('②駅伝（男子）'!$K10)=4,'②駅伝（男子）'!$J10&amp;"　"&amp;'②駅伝（男子）'!$K10,IF(LEN('②駅伝（男子）'!$J10)+LEN('②駅伝（男子）'!$K10)=3,'②駅伝（男子）'!$J10&amp;"　　"&amp;'②駅伝（男子）'!$K10,'②駅伝（男子）'!$J10&amp;"　　　"&amp;'②駅伝（男子）'!$K10)))</f>
        <v>　　　</v>
      </c>
      <c r="D18" s="100"/>
      <c r="E18" s="165"/>
      <c r="F18" s="85">
        <v>1</v>
      </c>
      <c r="G18" s="88" t="str">
        <f>IF(LEN('②駅伝（女子）'!$J12)+LEN('②駅伝（女子）'!$K12)&gt;=5,'②駅伝（女子）'!$J12&amp;'②駅伝（女子）'!$K12,IF(LEN('②駅伝（女子）'!$J12)+LEN('②駅伝（女子）'!$K12)=4,'②駅伝（女子）'!$J12&amp;"　"&amp;'②駅伝（女子）'!$K12,IF(LEN('②駅伝（女子）'!$J12)+LEN('②駅伝（女子）'!$K12)=3,'②駅伝（女子）'!$J12&amp;"　　"&amp;'②駅伝（女子）'!$K12,'②駅伝（女子）'!$J12&amp;"　　　"&amp;'②駅伝（女子）'!$K12)))</f>
        <v>　　　</v>
      </c>
      <c r="H18" s="88">
        <f>IF('②駅伝（女子）'!N12="","",'②駅伝（女子）'!N12&amp;"年")</f>
      </c>
      <c r="I18" s="88">
        <v>13</v>
      </c>
      <c r="J18" s="88" t="str">
        <f>IF(LEN(③ﾛｰﾄﾞ!$B19)+LEN(③ﾛｰﾄﾞ!$C19)&gt;=5,③ﾛｰﾄﾞ!$B19&amp;③ﾛｰﾄﾞ!$C19,IF(LEN(③ﾛｰﾄﾞ!$B19)+LEN(③ﾛｰﾄﾞ!$C19)=4,③ﾛｰﾄﾞ!$B19&amp;"　"&amp;③ﾛｰﾄﾞ!$C19,IF(LEN(③ﾛｰﾄﾞ!$B19)+LEN(③ﾛｰﾄﾞ!$C19)=3,③ﾛｰﾄﾞ!$B19&amp;"　　"&amp;③ﾛｰﾄﾞ!$C19,③ﾛｰﾄﾞ!$B19&amp;"　　　"&amp;③ﾛｰﾄﾞ!$C19)))</f>
        <v>　　　</v>
      </c>
      <c r="K18" s="88">
        <f>IF(③ﾛｰﾄﾞ!F19="","",③ﾛｰﾄﾞ!F19&amp;"年")</f>
      </c>
      <c r="L18" s="88">
        <v>13</v>
      </c>
      <c r="M18" s="88" t="str">
        <f>IF(LEN(③ﾛｰﾄﾞ!$I19)+LEN(③ﾛｰﾄﾞ!$J19)&gt;=5,③ﾛｰﾄﾞ!$I19&amp;③ﾛｰﾄﾞ!$J19,IF(LEN(③ﾛｰﾄﾞ!$I19)+LEN(③ﾛｰﾄﾞ!$J19)=4,③ﾛｰﾄﾞ!$I19&amp;"　"&amp;③ﾛｰﾄﾞ!$J19,IF(LEN(③ﾛｰﾄﾞ!$I19)+LEN(③ﾛｰﾄﾞ!$J19)=3,③ﾛｰﾄﾞ!$I19&amp;"　　"&amp;③ﾛｰﾄﾞ!$J19,③ﾛｰﾄﾞ!$I19&amp;"　　　"&amp;③ﾛｰﾄﾞ!$J19)))</f>
        <v>　　　</v>
      </c>
      <c r="N18" s="88">
        <f>IF(③ﾛｰﾄﾞ!M19="","",③ﾛｰﾄﾞ!M19&amp;"年")</f>
      </c>
    </row>
    <row r="19" spans="1:14" ht="24" customHeight="1">
      <c r="A19" s="161"/>
      <c r="B19" s="88" t="s">
        <v>110</v>
      </c>
      <c r="C19" s="88" t="str">
        <f>IF(LEN('②駅伝（男子）'!$J11)+LEN('②駅伝（男子）'!$K11)&gt;=5,'②駅伝（男子）'!$J11&amp;'②駅伝（男子）'!$K11,IF(LEN('②駅伝（男子）'!$J11)+LEN('②駅伝（男子）'!$K11)=4,'②駅伝（男子）'!$J11&amp;"　"&amp;'②駅伝（男子）'!$K11,IF(LEN('②駅伝（男子）'!$J11)+LEN('②駅伝（男子）'!$K11)=3,'②駅伝（男子）'!$J11&amp;"　　"&amp;'②駅伝（男子）'!$K11,'②駅伝（男子）'!$J11&amp;"　　　"&amp;'②駅伝（男子）'!$K11)))</f>
        <v>　　　</v>
      </c>
      <c r="D19" s="90"/>
      <c r="E19" s="165"/>
      <c r="F19" s="88">
        <v>2</v>
      </c>
      <c r="G19" s="88" t="str">
        <f>IF(LEN('②駅伝（女子）'!$J13)+LEN('②駅伝（女子）'!$K13)&gt;=5,'②駅伝（女子）'!$J13&amp;'②駅伝（女子）'!$K13,IF(LEN('②駅伝（女子）'!$J13)+LEN('②駅伝（女子）'!$K13)=4,'②駅伝（女子）'!$J13&amp;"　"&amp;'②駅伝（女子）'!$K13,IF(LEN('②駅伝（女子）'!$J13)+LEN('②駅伝（女子）'!$K13)=3,'②駅伝（女子）'!$J13&amp;"　　"&amp;'②駅伝（女子）'!$K13,'②駅伝（女子）'!$J13&amp;"　　　"&amp;'②駅伝（女子）'!$K13)))</f>
        <v>　　　</v>
      </c>
      <c r="H19" s="88">
        <f>IF('②駅伝（女子）'!N13="","",'②駅伝（女子）'!N13&amp;"年")</f>
      </c>
      <c r="I19" s="88">
        <v>14</v>
      </c>
      <c r="J19" s="88" t="str">
        <f>IF(LEN(③ﾛｰﾄﾞ!$B20)+LEN(③ﾛｰﾄﾞ!$C20)&gt;=5,③ﾛｰﾄﾞ!$B20&amp;③ﾛｰﾄﾞ!$C20,IF(LEN(③ﾛｰﾄﾞ!$B20)+LEN(③ﾛｰﾄﾞ!$C20)=4,③ﾛｰﾄﾞ!$B20&amp;"　"&amp;③ﾛｰﾄﾞ!$C20,IF(LEN(③ﾛｰﾄﾞ!$B20)+LEN(③ﾛｰﾄﾞ!$C20)=3,③ﾛｰﾄﾞ!$B20&amp;"　　"&amp;③ﾛｰﾄﾞ!$C20,③ﾛｰﾄﾞ!$B20&amp;"　　　"&amp;③ﾛｰﾄﾞ!$C20)))</f>
        <v>　　　</v>
      </c>
      <c r="K19" s="88">
        <f>IF(③ﾛｰﾄﾞ!F20="","",③ﾛｰﾄﾞ!F20&amp;"年")</f>
      </c>
      <c r="L19" s="88">
        <v>14</v>
      </c>
      <c r="M19" s="88" t="str">
        <f>IF(LEN(③ﾛｰﾄﾞ!$I20)+LEN(③ﾛｰﾄﾞ!$J20)&gt;=5,③ﾛｰﾄﾞ!$I20&amp;③ﾛｰﾄﾞ!$J20,IF(LEN(③ﾛｰﾄﾞ!$I20)+LEN(③ﾛｰﾄﾞ!$J20)=4,③ﾛｰﾄﾞ!$I20&amp;"　"&amp;③ﾛｰﾄﾞ!$J20,IF(LEN(③ﾛｰﾄﾞ!$I20)+LEN(③ﾛｰﾄﾞ!$J20)=3,③ﾛｰﾄﾞ!$I20&amp;"　　"&amp;③ﾛｰﾄﾞ!$J20,③ﾛｰﾄﾞ!$I20&amp;"　　　"&amp;③ﾛｰﾄﾞ!$J20)))</f>
        <v>　　　</v>
      </c>
      <c r="N19" s="88">
        <f>IF(③ﾛｰﾄﾞ!M20="","",③ﾛｰﾄﾞ!M20&amp;"年")</f>
      </c>
    </row>
    <row r="20" spans="1:14" ht="24" customHeight="1">
      <c r="A20" s="161"/>
      <c r="B20" s="85">
        <v>1</v>
      </c>
      <c r="C20" s="85" t="str">
        <f>IF(LEN('②駅伝（男子）'!$J12)+LEN('②駅伝（男子）'!$K12)&gt;=5,'②駅伝（男子）'!$J12&amp;'②駅伝（男子）'!$K12,IF(LEN('②駅伝（男子）'!$J12)+LEN('②駅伝（男子）'!$K12)=4,'②駅伝（男子）'!$J12&amp;"　"&amp;'②駅伝（男子）'!$K12,IF(LEN('②駅伝（男子）'!$J12)+LEN('②駅伝（男子）'!$K12)=3,'②駅伝（男子）'!$J12&amp;"　　"&amp;'②駅伝（男子）'!$K12,'②駅伝（男子）'!$J12&amp;"　　　"&amp;'②駅伝（男子）'!$K12)))</f>
        <v>　　　</v>
      </c>
      <c r="D20" s="85">
        <f>IF('②駅伝（男子）'!N12="","",'②駅伝（男子）'!N12&amp;"年")</f>
      </c>
      <c r="E20" s="165"/>
      <c r="F20" s="88">
        <v>3</v>
      </c>
      <c r="G20" s="88" t="str">
        <f>IF(LEN('②駅伝（女子）'!$J14)+LEN('②駅伝（女子）'!$K14)&gt;=5,'②駅伝（女子）'!$J14&amp;'②駅伝（女子）'!$K14,IF(LEN('②駅伝（女子）'!$J14)+LEN('②駅伝（女子）'!$K14)=4,'②駅伝（女子）'!$J14&amp;"　"&amp;'②駅伝（女子）'!$K14,IF(LEN('②駅伝（女子）'!$J14)+LEN('②駅伝（女子）'!$K14)=3,'②駅伝（女子）'!$J14&amp;"　　"&amp;'②駅伝（女子）'!$K14,'②駅伝（女子）'!$J14&amp;"　　　"&amp;'②駅伝（女子）'!$K14)))</f>
        <v>　　　</v>
      </c>
      <c r="H20" s="88">
        <f>IF('②駅伝（女子）'!N14="","",'②駅伝（女子）'!N14&amp;"年")</f>
      </c>
      <c r="I20" s="88">
        <v>15</v>
      </c>
      <c r="J20" s="88" t="str">
        <f>IF(LEN(③ﾛｰﾄﾞ!$B21)+LEN(③ﾛｰﾄﾞ!$C21)&gt;=5,③ﾛｰﾄﾞ!$B21&amp;③ﾛｰﾄﾞ!$C21,IF(LEN(③ﾛｰﾄﾞ!$B21)+LEN(③ﾛｰﾄﾞ!$C21)=4,③ﾛｰﾄﾞ!$B21&amp;"　"&amp;③ﾛｰﾄﾞ!$C21,IF(LEN(③ﾛｰﾄﾞ!$B21)+LEN(③ﾛｰﾄﾞ!$C21)=3,③ﾛｰﾄﾞ!$B21&amp;"　　"&amp;③ﾛｰﾄﾞ!$C21,③ﾛｰﾄﾞ!$B21&amp;"　　　"&amp;③ﾛｰﾄﾞ!$C21)))</f>
        <v>　　　</v>
      </c>
      <c r="K20" s="88">
        <f>IF(③ﾛｰﾄﾞ!F21="","",③ﾛｰﾄﾞ!F21&amp;"年")</f>
      </c>
      <c r="L20" s="88">
        <v>15</v>
      </c>
      <c r="M20" s="88" t="str">
        <f>IF(LEN(③ﾛｰﾄﾞ!$I21)+LEN(③ﾛｰﾄﾞ!$J21)&gt;=5,③ﾛｰﾄﾞ!$I21&amp;③ﾛｰﾄﾞ!$J21,IF(LEN(③ﾛｰﾄﾞ!$I21)+LEN(③ﾛｰﾄﾞ!$J21)=4,③ﾛｰﾄﾞ!$I21&amp;"　"&amp;③ﾛｰﾄﾞ!$J21,IF(LEN(③ﾛｰﾄﾞ!$I21)+LEN(③ﾛｰﾄﾞ!$J21)=3,③ﾛｰﾄﾞ!$I21&amp;"　　"&amp;③ﾛｰﾄﾞ!$J21,③ﾛｰﾄﾞ!$I21&amp;"　　　"&amp;③ﾛｰﾄﾞ!$J21)))</f>
        <v>　　　</v>
      </c>
      <c r="N20" s="88">
        <f>IF(③ﾛｰﾄﾞ!M21="","",③ﾛｰﾄﾞ!M21&amp;"年")</f>
      </c>
    </row>
    <row r="21" spans="1:14" ht="24" customHeight="1">
      <c r="A21" s="161"/>
      <c r="B21" s="88">
        <v>2</v>
      </c>
      <c r="C21" s="88" t="str">
        <f>IF(LEN('②駅伝（男子）'!$J13)+LEN('②駅伝（男子）'!$K13)&gt;=5,'②駅伝（男子）'!$J13&amp;'②駅伝（男子）'!$K13,IF(LEN('②駅伝（男子）'!$J13)+LEN('②駅伝（男子）'!$K13)=4,'②駅伝（男子）'!$J13&amp;"　"&amp;'②駅伝（男子）'!$K13,IF(LEN('②駅伝（男子）'!$J13)+LEN('②駅伝（男子）'!$K13)=3,'②駅伝（男子）'!$J13&amp;"　　"&amp;'②駅伝（男子）'!$K13,'②駅伝（男子）'!$J13&amp;"　　　"&amp;'②駅伝（男子）'!$K13)))</f>
        <v>　　　</v>
      </c>
      <c r="D21" s="88">
        <f>IF('②駅伝（男子）'!N13="","",'②駅伝（男子）'!N13&amp;"年")</f>
      </c>
      <c r="E21" s="165"/>
      <c r="F21" s="88">
        <v>4</v>
      </c>
      <c r="G21" s="88" t="str">
        <f>IF(LEN('②駅伝（女子）'!$J15)+LEN('②駅伝（女子）'!$K15)&gt;=5,'②駅伝（女子）'!$J15&amp;'②駅伝（女子）'!$K15,IF(LEN('②駅伝（女子）'!$J15)+LEN('②駅伝（女子）'!$K15)=4,'②駅伝（女子）'!$J15&amp;"　"&amp;'②駅伝（女子）'!$K15,IF(LEN('②駅伝（女子）'!$J15)+LEN('②駅伝（女子）'!$K15)=3,'②駅伝（女子）'!$J15&amp;"　　"&amp;'②駅伝（女子）'!$K15,'②駅伝（女子）'!$J15&amp;"　　　"&amp;'②駅伝（女子）'!$K15)))</f>
        <v>　　　</v>
      </c>
      <c r="H21" s="88">
        <f>IF('②駅伝（女子）'!N15="","",'②駅伝（女子）'!N15&amp;"年")</f>
      </c>
      <c r="I21" s="85">
        <v>16</v>
      </c>
      <c r="J21" s="85" t="str">
        <f>IF(LEN(③ﾛｰﾄﾞ!$B22)+LEN(③ﾛｰﾄﾞ!$C22)&gt;=5,③ﾛｰﾄﾞ!$B22&amp;③ﾛｰﾄﾞ!$C22,IF(LEN(③ﾛｰﾄﾞ!$B22)+LEN(③ﾛｰﾄﾞ!$C22)=4,③ﾛｰﾄﾞ!$B22&amp;"　"&amp;③ﾛｰﾄﾞ!$C22,IF(LEN(③ﾛｰﾄﾞ!$B22)+LEN(③ﾛｰﾄﾞ!$C22)=3,③ﾛｰﾄﾞ!$B22&amp;"　　"&amp;③ﾛｰﾄﾞ!$C22,③ﾛｰﾄﾞ!$B22&amp;"　　　"&amp;③ﾛｰﾄﾞ!$C22)))</f>
        <v>　　　</v>
      </c>
      <c r="K21" s="85">
        <f>IF(③ﾛｰﾄﾞ!F22="","",③ﾛｰﾄﾞ!F22&amp;"年")</f>
      </c>
      <c r="L21" s="85">
        <v>16</v>
      </c>
      <c r="M21" s="85" t="str">
        <f>IF(LEN(③ﾛｰﾄﾞ!$I22)+LEN(③ﾛｰﾄﾞ!$J22)&gt;=5,③ﾛｰﾄﾞ!$I22&amp;③ﾛｰﾄﾞ!$J22,IF(LEN(③ﾛｰﾄﾞ!$I22)+LEN(③ﾛｰﾄﾞ!$J22)=4,③ﾛｰﾄﾞ!$I22&amp;"　"&amp;③ﾛｰﾄﾞ!$J22,IF(LEN(③ﾛｰﾄﾞ!$I22)+LEN(③ﾛｰﾄﾞ!$J22)=3,③ﾛｰﾄﾞ!$I22&amp;"　　"&amp;③ﾛｰﾄﾞ!$J22,③ﾛｰﾄﾞ!$I22&amp;"　　　"&amp;③ﾛｰﾄﾞ!$J22)))</f>
        <v>　　　</v>
      </c>
      <c r="N21" s="85">
        <f>IF(③ﾛｰﾄﾞ!M22="","",③ﾛｰﾄﾞ!M22&amp;"年")</f>
      </c>
    </row>
    <row r="22" spans="1:14" ht="24" customHeight="1">
      <c r="A22" s="161"/>
      <c r="B22" s="88">
        <v>3</v>
      </c>
      <c r="C22" s="88" t="str">
        <f>IF(LEN('②駅伝（男子）'!$J14)+LEN('②駅伝（男子）'!$K14)&gt;=5,'②駅伝（男子）'!$J14&amp;'②駅伝（男子）'!$K14,IF(LEN('②駅伝（男子）'!$J14)+LEN('②駅伝（男子）'!$K14)=4,'②駅伝（男子）'!$J14&amp;"　"&amp;'②駅伝（男子）'!$K14,IF(LEN('②駅伝（男子）'!$J14)+LEN('②駅伝（男子）'!$K14)=3,'②駅伝（男子）'!$J14&amp;"　　"&amp;'②駅伝（男子）'!$K14,'②駅伝（男子）'!$J14&amp;"　　　"&amp;'②駅伝（男子）'!$K14)))</f>
        <v>　　　</v>
      </c>
      <c r="D22" s="88">
        <f>IF('②駅伝（男子）'!N14="","",'②駅伝（男子）'!N14&amp;"年")</f>
      </c>
      <c r="E22" s="165"/>
      <c r="F22" s="88">
        <v>5</v>
      </c>
      <c r="G22" s="88" t="str">
        <f>IF(LEN('②駅伝（女子）'!$J16)+LEN('②駅伝（女子）'!$K16)&gt;=5,'②駅伝（女子）'!$J16&amp;'②駅伝（女子）'!$K16,IF(LEN('②駅伝（女子）'!$J16)+LEN('②駅伝（女子）'!$K16)=4,'②駅伝（女子）'!$J16&amp;"　"&amp;'②駅伝（女子）'!$K16,IF(LEN('②駅伝（女子）'!$J16)+LEN('②駅伝（女子）'!$K16)=3,'②駅伝（女子）'!$J16&amp;"　　"&amp;'②駅伝（女子）'!$K16,'②駅伝（女子）'!$J16&amp;"　　　"&amp;'②駅伝（女子）'!$K16)))</f>
        <v>　　　</v>
      </c>
      <c r="H22" s="88">
        <f>IF('②駅伝（女子）'!N16="","",'②駅伝（女子）'!N16&amp;"年")</f>
      </c>
      <c r="I22" s="88">
        <v>17</v>
      </c>
      <c r="J22" s="88" t="str">
        <f>IF(LEN(③ﾛｰﾄﾞ!$B23)+LEN(③ﾛｰﾄﾞ!$C23)&gt;=5,③ﾛｰﾄﾞ!$B23&amp;③ﾛｰﾄﾞ!$C23,IF(LEN(③ﾛｰﾄﾞ!$B23)+LEN(③ﾛｰﾄﾞ!$C23)=4,③ﾛｰﾄﾞ!$B23&amp;"　"&amp;③ﾛｰﾄﾞ!$C23,IF(LEN(③ﾛｰﾄﾞ!$B23)+LEN(③ﾛｰﾄﾞ!$C23)=3,③ﾛｰﾄﾞ!$B23&amp;"　　"&amp;③ﾛｰﾄﾞ!$C23,③ﾛｰﾄﾞ!$B23&amp;"　　　"&amp;③ﾛｰﾄﾞ!$C23)))</f>
        <v>　　　</v>
      </c>
      <c r="K22" s="88">
        <f>IF(③ﾛｰﾄﾞ!F23="","",③ﾛｰﾄﾞ!F23&amp;"年")</f>
      </c>
      <c r="L22" s="88">
        <v>17</v>
      </c>
      <c r="M22" s="88" t="str">
        <f>IF(LEN(③ﾛｰﾄﾞ!$I23)+LEN(③ﾛｰﾄﾞ!$J23)&gt;=5,③ﾛｰﾄﾞ!$I23&amp;③ﾛｰﾄﾞ!$J23,IF(LEN(③ﾛｰﾄﾞ!$I23)+LEN(③ﾛｰﾄﾞ!$J23)=4,③ﾛｰﾄﾞ!$I23&amp;"　"&amp;③ﾛｰﾄﾞ!$J23,IF(LEN(③ﾛｰﾄﾞ!$I23)+LEN(③ﾛｰﾄﾞ!$J23)=3,③ﾛｰﾄﾞ!$I23&amp;"　　"&amp;③ﾛｰﾄﾞ!$J23,③ﾛｰﾄﾞ!$I23&amp;"　　　"&amp;③ﾛｰﾄﾞ!$J23)))</f>
        <v>　　　</v>
      </c>
      <c r="N22" s="88">
        <f>IF(③ﾛｰﾄﾞ!M23="","",③ﾛｰﾄﾞ!M23&amp;"年")</f>
      </c>
    </row>
    <row r="23" spans="1:14" ht="24" customHeight="1">
      <c r="A23" s="161"/>
      <c r="B23" s="88">
        <v>4</v>
      </c>
      <c r="C23" s="88" t="str">
        <f>IF(LEN('②駅伝（男子）'!$J15)+LEN('②駅伝（男子）'!$K15)&gt;=5,'②駅伝（男子）'!$J15&amp;'②駅伝（男子）'!$K15,IF(LEN('②駅伝（男子）'!$J15)+LEN('②駅伝（男子）'!$K15)=4,'②駅伝（男子）'!$J15&amp;"　"&amp;'②駅伝（男子）'!$K15,IF(LEN('②駅伝（男子）'!$J15)+LEN('②駅伝（男子）'!$K15)=3,'②駅伝（男子）'!$J15&amp;"　　"&amp;'②駅伝（男子）'!$K15,'②駅伝（男子）'!$J15&amp;"　　　"&amp;'②駅伝（男子）'!$K15)))</f>
        <v>　　　</v>
      </c>
      <c r="D23" s="88">
        <f>IF('②駅伝（男子）'!N15="","",'②駅伝（男子）'!N15&amp;"年")</f>
      </c>
      <c r="E23" s="165"/>
      <c r="F23" s="88">
        <v>6</v>
      </c>
      <c r="G23" s="88" t="str">
        <f>IF(LEN('②駅伝（女子）'!$J17)+LEN('②駅伝（女子）'!$K17)&gt;=5,'②駅伝（女子）'!$J17&amp;'②駅伝（女子）'!$K17,IF(LEN('②駅伝（女子）'!$J17)+LEN('②駅伝（女子）'!$K17)=4,'②駅伝（女子）'!$J17&amp;"　"&amp;'②駅伝（女子）'!$K17,IF(LEN('②駅伝（女子）'!$J17)+LEN('②駅伝（女子）'!$K17)=3,'②駅伝（女子）'!$J17&amp;"　　"&amp;'②駅伝（女子）'!$K17,'②駅伝（女子）'!$J17&amp;"　　　"&amp;'②駅伝（女子）'!$K17)))</f>
        <v>　　　</v>
      </c>
      <c r="H23" s="88">
        <f>IF('②駅伝（女子）'!N17="","",'②駅伝（女子）'!N17&amp;"年")</f>
      </c>
      <c r="I23" s="88">
        <v>18</v>
      </c>
      <c r="J23" s="88" t="str">
        <f>IF(LEN(③ﾛｰﾄﾞ!$B24)+LEN(③ﾛｰﾄﾞ!$C24)&gt;=5,③ﾛｰﾄﾞ!$B24&amp;③ﾛｰﾄﾞ!$C24,IF(LEN(③ﾛｰﾄﾞ!$B24)+LEN(③ﾛｰﾄﾞ!$C24)=4,③ﾛｰﾄﾞ!$B24&amp;"　"&amp;③ﾛｰﾄﾞ!$C24,IF(LEN(③ﾛｰﾄﾞ!$B24)+LEN(③ﾛｰﾄﾞ!$C24)=3,③ﾛｰﾄﾞ!$B24&amp;"　　"&amp;③ﾛｰﾄﾞ!$C24,③ﾛｰﾄﾞ!$B24&amp;"　　　"&amp;③ﾛｰﾄﾞ!$C24)))</f>
        <v>　　　</v>
      </c>
      <c r="K23" s="88">
        <f>IF(③ﾛｰﾄﾞ!F24="","",③ﾛｰﾄﾞ!F24&amp;"年")</f>
      </c>
      <c r="L23" s="88">
        <v>18</v>
      </c>
      <c r="M23" s="88" t="str">
        <f>IF(LEN(③ﾛｰﾄﾞ!$I24)+LEN(③ﾛｰﾄﾞ!$J24)&gt;=5,③ﾛｰﾄﾞ!$I24&amp;③ﾛｰﾄﾞ!$J24,IF(LEN(③ﾛｰﾄﾞ!$I24)+LEN(③ﾛｰﾄﾞ!$J24)=4,③ﾛｰﾄﾞ!$I24&amp;"　"&amp;③ﾛｰﾄﾞ!$J24,IF(LEN(③ﾛｰﾄﾞ!$I24)+LEN(③ﾛｰﾄﾞ!$J24)=3,③ﾛｰﾄﾞ!$I24&amp;"　　"&amp;③ﾛｰﾄﾞ!$J24,③ﾛｰﾄﾞ!$I24&amp;"　　　"&amp;③ﾛｰﾄﾞ!$J24)))</f>
        <v>　　　</v>
      </c>
      <c r="N23" s="88">
        <f>IF(③ﾛｰﾄﾞ!M24="","",③ﾛｰﾄﾞ!M24&amp;"年")</f>
      </c>
    </row>
    <row r="24" spans="1:14" ht="24" customHeight="1">
      <c r="A24" s="161"/>
      <c r="B24" s="88">
        <v>5</v>
      </c>
      <c r="C24" s="88" t="str">
        <f>IF(LEN('②駅伝（男子）'!$J16)+LEN('②駅伝（男子）'!$K16)&gt;=5,'②駅伝（男子）'!$J16&amp;'②駅伝（男子）'!$K16,IF(LEN('②駅伝（男子）'!$J16)+LEN('②駅伝（男子）'!$K16)=4,'②駅伝（男子）'!$J16&amp;"　"&amp;'②駅伝（男子）'!$K16,IF(LEN('②駅伝（男子）'!$J16)+LEN('②駅伝（男子）'!$K16)=3,'②駅伝（男子）'!$J16&amp;"　　"&amp;'②駅伝（男子）'!$K16,'②駅伝（男子）'!$J16&amp;"　　　"&amp;'②駅伝（男子）'!$K16)))</f>
        <v>　　　</v>
      </c>
      <c r="D24" s="88">
        <f>IF('②駅伝（男子）'!N16="","",'②駅伝（男子）'!N16&amp;"年")</f>
      </c>
      <c r="E24" s="165"/>
      <c r="F24" s="88">
        <v>7</v>
      </c>
      <c r="G24" s="88" t="str">
        <f>IF(LEN('②駅伝（女子）'!$J18)+LEN('②駅伝（女子）'!$K18)&gt;=5,'②駅伝（女子）'!$J18&amp;'②駅伝（女子）'!$K18,IF(LEN('②駅伝（女子）'!$J18)+LEN('②駅伝（女子）'!$K18)=4,'②駅伝（女子）'!$J18&amp;"　"&amp;'②駅伝（女子）'!$K18,IF(LEN('②駅伝（女子）'!$J18)+LEN('②駅伝（女子）'!$K18)=3,'②駅伝（女子）'!$J18&amp;"　　"&amp;'②駅伝（女子）'!$K18,'②駅伝（女子）'!$J18&amp;"　　　"&amp;'②駅伝（女子）'!$K18)))</f>
        <v>　　　</v>
      </c>
      <c r="H24" s="88">
        <f>IF('②駅伝（女子）'!N18="","",'②駅伝（女子）'!N18&amp;"年")</f>
      </c>
      <c r="I24" s="88">
        <v>19</v>
      </c>
      <c r="J24" s="88" t="str">
        <f>IF(LEN(③ﾛｰﾄﾞ!$B25)+LEN(③ﾛｰﾄﾞ!$C25)&gt;=5,③ﾛｰﾄﾞ!$B25&amp;③ﾛｰﾄﾞ!$C25,IF(LEN(③ﾛｰﾄﾞ!$B25)+LEN(③ﾛｰﾄﾞ!$C25)=4,③ﾛｰﾄﾞ!$B25&amp;"　"&amp;③ﾛｰﾄﾞ!$C25,IF(LEN(③ﾛｰﾄﾞ!$B25)+LEN(③ﾛｰﾄﾞ!$C25)=3,③ﾛｰﾄﾞ!$B25&amp;"　　"&amp;③ﾛｰﾄﾞ!$C25,③ﾛｰﾄﾞ!$B25&amp;"　　　"&amp;③ﾛｰﾄﾞ!$C25)))</f>
        <v>　　　</v>
      </c>
      <c r="K24" s="88">
        <f>IF(③ﾛｰﾄﾞ!F25="","",③ﾛｰﾄﾞ!F25&amp;"年")</f>
      </c>
      <c r="L24" s="88">
        <v>19</v>
      </c>
      <c r="M24" s="88" t="str">
        <f>IF(LEN(③ﾛｰﾄﾞ!$I25)+LEN(③ﾛｰﾄﾞ!$J25)&gt;=5,③ﾛｰﾄﾞ!$I25&amp;③ﾛｰﾄﾞ!$J25,IF(LEN(③ﾛｰﾄﾞ!$I25)+LEN(③ﾛｰﾄﾞ!$J25)=4,③ﾛｰﾄﾞ!$I25&amp;"　"&amp;③ﾛｰﾄﾞ!$J25,IF(LEN(③ﾛｰﾄﾞ!$I25)+LEN(③ﾛｰﾄﾞ!$J25)=3,③ﾛｰﾄﾞ!$I25&amp;"　　"&amp;③ﾛｰﾄﾞ!$J25,③ﾛｰﾄﾞ!$I25&amp;"　　　"&amp;③ﾛｰﾄﾞ!$J25)))</f>
        <v>　　　</v>
      </c>
      <c r="N24" s="88">
        <f>IF(③ﾛｰﾄﾞ!M25="","",③ﾛｰﾄﾞ!M25&amp;"年")</f>
      </c>
    </row>
    <row r="25" spans="1:14" ht="24" customHeight="1">
      <c r="A25" s="161"/>
      <c r="B25" s="88">
        <v>6</v>
      </c>
      <c r="C25" s="88" t="str">
        <f>IF(LEN('②駅伝（男子）'!$J17)+LEN('②駅伝（男子）'!$K17)&gt;=5,'②駅伝（男子）'!$J17&amp;'②駅伝（男子）'!$K17,IF(LEN('②駅伝（男子）'!$J17)+LEN('②駅伝（男子）'!$K17)=4,'②駅伝（男子）'!$J17&amp;"　"&amp;'②駅伝（男子）'!$K17,IF(LEN('②駅伝（男子）'!$J17)+LEN('②駅伝（男子）'!$K17)=3,'②駅伝（男子）'!$J17&amp;"　　"&amp;'②駅伝（男子）'!$K17,'②駅伝（男子）'!$J17&amp;"　　　"&amp;'②駅伝（男子）'!$K17)))</f>
        <v>　　　</v>
      </c>
      <c r="D25" s="88">
        <f>IF('②駅伝（男子）'!N17="","",'②駅伝（男子）'!N17&amp;"年")</f>
      </c>
      <c r="E25" s="165"/>
      <c r="F25" s="83">
        <v>8</v>
      </c>
      <c r="G25" s="83" t="str">
        <f>IF(LEN('②駅伝（女子）'!$J19)+LEN('②駅伝（女子）'!$K19)&gt;=5,'②駅伝（女子）'!$J19&amp;'②駅伝（女子）'!$K19,IF(LEN('②駅伝（女子）'!$J19)+LEN('②駅伝（女子）'!$K19)=4,'②駅伝（女子）'!$J19&amp;"　"&amp;'②駅伝（女子）'!$K19,IF(LEN('②駅伝（女子）'!$J19)+LEN('②駅伝（女子）'!$K19)=3,'②駅伝（女子）'!$J19&amp;"　　"&amp;'②駅伝（女子）'!$K19,'②駅伝（女子）'!$J19&amp;"　　　"&amp;'②駅伝（女子）'!$K19)))</f>
        <v>　　　</v>
      </c>
      <c r="H25" s="83">
        <f>IF('②駅伝（女子）'!N19="","",'②駅伝（女子）'!N19&amp;"年")</f>
      </c>
      <c r="I25" s="83">
        <v>20</v>
      </c>
      <c r="J25" s="83" t="str">
        <f>IF(LEN(③ﾛｰﾄﾞ!$B26)+LEN(③ﾛｰﾄﾞ!$C26)&gt;=5,③ﾛｰﾄﾞ!$B26&amp;③ﾛｰﾄﾞ!$C26,IF(LEN(③ﾛｰﾄﾞ!$B26)+LEN(③ﾛｰﾄﾞ!$C26)=4,③ﾛｰﾄﾞ!$B26&amp;"　"&amp;③ﾛｰﾄﾞ!$C26,IF(LEN(③ﾛｰﾄﾞ!$B26)+LEN(③ﾛｰﾄﾞ!$C26)=3,③ﾛｰﾄﾞ!$B26&amp;"　　"&amp;③ﾛｰﾄﾞ!$C26,③ﾛｰﾄﾞ!$B26&amp;"　　　"&amp;③ﾛｰﾄﾞ!$C26)))</f>
        <v>　　　</v>
      </c>
      <c r="K25" s="83">
        <f>IF(③ﾛｰﾄﾞ!F26="","",③ﾛｰﾄﾞ!F26&amp;"年")</f>
      </c>
      <c r="L25" s="83">
        <v>20</v>
      </c>
      <c r="M25" s="83" t="str">
        <f>IF(LEN(③ﾛｰﾄﾞ!$I26)+LEN(③ﾛｰﾄﾞ!$J26)&gt;=5,③ﾛｰﾄﾞ!$I26&amp;③ﾛｰﾄﾞ!$J26,IF(LEN(③ﾛｰﾄﾞ!$I26)+LEN(③ﾛｰﾄﾞ!$J26)=4,③ﾛｰﾄﾞ!$I26&amp;"　"&amp;③ﾛｰﾄﾞ!$J26,IF(LEN(③ﾛｰﾄﾞ!$I26)+LEN(③ﾛｰﾄﾞ!$J26)=3,③ﾛｰﾄﾞ!$I26&amp;"　　"&amp;③ﾛｰﾄﾞ!$J26,③ﾛｰﾄﾞ!$I26&amp;"　　　"&amp;③ﾛｰﾄﾞ!$J26)))</f>
        <v>　　　</v>
      </c>
      <c r="N25" s="83">
        <f>IF(③ﾛｰﾄﾞ!M26="","",③ﾛｰﾄﾞ!M26&amp;"年")</f>
      </c>
    </row>
    <row r="26" spans="1:9" ht="24" customHeight="1">
      <c r="A26" s="161"/>
      <c r="B26" s="88">
        <v>7</v>
      </c>
      <c r="C26" s="88" t="str">
        <f>IF(LEN('②駅伝（男子）'!$J18)+LEN('②駅伝（男子）'!$K18)&gt;=5,'②駅伝（男子）'!$J18&amp;'②駅伝（男子）'!$K18,IF(LEN('②駅伝（男子）'!$J18)+LEN('②駅伝（男子）'!$K18)=4,'②駅伝（男子）'!$J18&amp;"　"&amp;'②駅伝（男子）'!$K18,IF(LEN('②駅伝（男子）'!$J18)+LEN('②駅伝（男子）'!$K18)=3,'②駅伝（男子）'!$J18&amp;"　　"&amp;'②駅伝（男子）'!$K18,'②駅伝（男子）'!$J18&amp;"　　　"&amp;'②駅伝（男子）'!$K18)))</f>
        <v>　　　</v>
      </c>
      <c r="D26" s="88">
        <f>IF('②駅伝（男子）'!N18="","",'②駅伝（男子）'!N18&amp;"年")</f>
      </c>
      <c r="E26" s="110"/>
      <c r="F26" s="84"/>
      <c r="G26" s="84"/>
      <c r="H26" s="84"/>
      <c r="I26" s="92"/>
    </row>
    <row r="27" spans="1:9" ht="24" customHeight="1">
      <c r="A27" s="161"/>
      <c r="B27" s="88">
        <v>8</v>
      </c>
      <c r="C27" s="88" t="str">
        <f>IF(LEN('②駅伝（男子）'!$J19)+LEN('②駅伝（男子）'!$K19)&gt;=5,'②駅伝（男子）'!$J19&amp;'②駅伝（男子）'!$K19,IF(LEN('②駅伝（男子）'!$J19)+LEN('②駅伝（男子）'!$K19)=4,'②駅伝（男子）'!$J19&amp;"　"&amp;'②駅伝（男子）'!$K19,IF(LEN('②駅伝（男子）'!$J19)+LEN('②駅伝（男子）'!$K19)=3,'②駅伝（男子）'!$J19&amp;"　　"&amp;'②駅伝（男子）'!$K19,'②駅伝（男子）'!$J19&amp;"　　　"&amp;'②駅伝（男子）'!$K19)))</f>
        <v>　　　</v>
      </c>
      <c r="D27" s="88">
        <f>IF('②駅伝（男子）'!N19="","",'②駅伝（男子）'!N19&amp;"年")</f>
      </c>
      <c r="E27" s="166"/>
      <c r="F27" s="10"/>
      <c r="G27" s="10"/>
      <c r="H27" s="10"/>
      <c r="I27" s="2"/>
    </row>
    <row r="28" spans="1:9" ht="24" customHeight="1">
      <c r="A28" s="161"/>
      <c r="B28" s="101">
        <v>9</v>
      </c>
      <c r="C28" s="88" t="str">
        <f>IF(LEN('②駅伝（男子）'!$J20)+LEN('②駅伝（男子）'!$K20)&gt;=5,'②駅伝（男子）'!$J20&amp;'②駅伝（男子）'!$K20,IF(LEN('②駅伝（男子）'!$J20)+LEN('②駅伝（男子）'!$K20)=4,'②駅伝（男子）'!$J20&amp;"　"&amp;'②駅伝（男子）'!$K20,IF(LEN('②駅伝（男子）'!$J20)+LEN('②駅伝（男子）'!$K20)=3,'②駅伝（男子）'!$J20&amp;"　　"&amp;'②駅伝（男子）'!$K20,'②駅伝（男子）'!$J20&amp;"　　　"&amp;'②駅伝（男子）'!$K20)))</f>
        <v>　　　</v>
      </c>
      <c r="D28" s="88">
        <f>IF('②駅伝（男子）'!N20="","",'②駅伝（男子）'!N20&amp;"年")</f>
      </c>
      <c r="E28" s="167"/>
      <c r="F28" s="10"/>
      <c r="G28" s="10"/>
      <c r="H28" s="10"/>
      <c r="I28" s="2"/>
    </row>
    <row r="29" spans="1:9" ht="24" customHeight="1">
      <c r="A29" s="162"/>
      <c r="B29" s="98">
        <v>10</v>
      </c>
      <c r="C29" s="98" t="str">
        <f>IF(LEN('②駅伝（男子）'!$J21)+LEN('②駅伝（男子）'!$K21)&gt;=5,'②駅伝（男子）'!$J21&amp;'②駅伝（男子）'!$K21,IF(LEN('②駅伝（男子）'!$J21)+LEN('②駅伝（男子）'!$K21)=4,'②駅伝（男子）'!$J21&amp;"　"&amp;'②駅伝（男子）'!$K21,IF(LEN('②駅伝（男子）'!$J21)+LEN('②駅伝（男子）'!$K21)=3,'②駅伝（男子）'!$J21&amp;"　　"&amp;'②駅伝（男子）'!$K21,'②駅伝（男子）'!$J21&amp;"　　　"&amp;'②駅伝（男子）'!$K21)))</f>
        <v>　　　</v>
      </c>
      <c r="D29" s="98">
        <f>IF('②駅伝（男子）'!N21="","",'②駅伝（男子）'!N21&amp;"年")</f>
      </c>
      <c r="E29" s="167"/>
      <c r="F29" s="10"/>
      <c r="G29" s="10"/>
      <c r="H29" s="10"/>
      <c r="I29" s="2"/>
    </row>
    <row r="30" spans="1:9" ht="18" customHeight="1">
      <c r="A30" s="10"/>
      <c r="B30" s="10"/>
      <c r="C30" s="10"/>
      <c r="D30" s="10"/>
      <c r="E30" s="10"/>
      <c r="F30" s="10"/>
      <c r="G30" s="10"/>
      <c r="H30" s="10"/>
      <c r="I30" s="2"/>
    </row>
    <row r="31" spans="1:7" ht="18" customHeight="1">
      <c r="A31" s="154" t="s">
        <v>165</v>
      </c>
      <c r="B31" s="154"/>
      <c r="C31" s="154"/>
      <c r="D31" s="154"/>
      <c r="E31" s="154"/>
      <c r="F31" s="154"/>
      <c r="G31" s="154"/>
    </row>
    <row r="32" spans="1:7" ht="15" customHeight="1">
      <c r="A32" s="93"/>
      <c r="B32" s="94"/>
      <c r="C32" s="94"/>
      <c r="D32" s="94"/>
      <c r="E32" s="94"/>
      <c r="F32" s="94"/>
      <c r="G32" s="94"/>
    </row>
    <row r="33" spans="3:9" ht="18" customHeight="1">
      <c r="C33" s="50" t="s">
        <v>111</v>
      </c>
      <c r="I33" s="36"/>
    </row>
    <row r="34" ht="15" customHeight="1"/>
    <row r="35" spans="3:8" ht="18" customHeight="1">
      <c r="C35" s="155">
        <f ca="1">TODAY()</f>
        <v>44803</v>
      </c>
      <c r="D35" s="155"/>
      <c r="E35" s="155"/>
      <c r="F35" s="155"/>
      <c r="G35" s="155"/>
      <c r="H35" s="95"/>
    </row>
    <row r="36" ht="15" customHeight="1"/>
    <row r="37" spans="4:11" ht="18" customHeight="1">
      <c r="D37" s="168" t="str">
        <f>IF('①申込'!C7="","",VLOOKUP('①申込'!C7,学校情報,6,FALSE))&amp;"　校長"</f>
        <v>　校長</v>
      </c>
      <c r="E37" s="168"/>
      <c r="F37" s="168"/>
      <c r="G37" s="168"/>
      <c r="H37" s="168"/>
      <c r="I37" s="168"/>
      <c r="J37" s="163">
        <f>IF('①申込'!C7="","",VLOOKUP('①申込'!C7,学校情報,7,FALSE))</f>
      </c>
      <c r="K37" s="164"/>
    </row>
    <row r="38" ht="18" customHeight="1"/>
    <row r="39" ht="18" customHeight="1"/>
  </sheetData>
  <sheetProtection password="CC4D" sheet="1"/>
  <mergeCells count="16">
    <mergeCell ref="A18:A29"/>
    <mergeCell ref="J37:K37"/>
    <mergeCell ref="E16:E25"/>
    <mergeCell ref="E26:E29"/>
    <mergeCell ref="D37:I37"/>
    <mergeCell ref="E6:E15"/>
    <mergeCell ref="L4:N4"/>
    <mergeCell ref="A31:G31"/>
    <mergeCell ref="C35:G35"/>
    <mergeCell ref="A1:N1"/>
    <mergeCell ref="A3:H3"/>
    <mergeCell ref="I3:N3"/>
    <mergeCell ref="E4:H4"/>
    <mergeCell ref="A4:D4"/>
    <mergeCell ref="I4:K4"/>
    <mergeCell ref="A6:A17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workbookViewId="0" topLeftCell="A1">
      <selection activeCell="A1" sqref="A1:W1"/>
    </sheetView>
  </sheetViews>
  <sheetFormatPr defaultColWidth="13.00390625" defaultRowHeight="13.5"/>
  <cols>
    <col min="1" max="1" width="14.00390625" style="1" customWidth="1"/>
    <col min="2" max="4" width="13.00390625" style="1" customWidth="1"/>
    <col min="5" max="5" width="5.875" style="1" customWidth="1"/>
    <col min="6" max="6" width="8.875" style="1" customWidth="1"/>
    <col min="7" max="8" width="4.875" style="1" customWidth="1"/>
    <col min="9" max="9" width="13.00390625" style="1" customWidth="1"/>
    <col min="10" max="10" width="11.00390625" style="1" customWidth="1"/>
    <col min="11" max="11" width="13.00390625" style="1" customWidth="1"/>
    <col min="12" max="12" width="12.625" style="1" customWidth="1"/>
    <col min="13" max="13" width="14.00390625" style="1" customWidth="1"/>
    <col min="14" max="16" width="13.00390625" style="1" customWidth="1"/>
    <col min="17" max="17" width="5.875" style="1" customWidth="1"/>
    <col min="18" max="18" width="8.875" style="1" customWidth="1"/>
    <col min="19" max="20" width="4.875" style="1" customWidth="1"/>
    <col min="21" max="21" width="13.00390625" style="1" customWidth="1"/>
    <col min="22" max="22" width="11.00390625" style="1" customWidth="1"/>
    <col min="23" max="16384" width="13.00390625" style="1" customWidth="1"/>
  </cols>
  <sheetData>
    <row r="1" spans="1:23" ht="2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ht="21">
      <c r="A2" s="252" t="s">
        <v>130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35" s="2" customFormat="1" ht="30" customHeight="1" thickBot="1">
      <c r="A3" s="37"/>
      <c r="B3" s="12"/>
      <c r="C3" s="38"/>
      <c r="D3" s="38"/>
      <c r="E3" s="38"/>
      <c r="F3" s="38"/>
      <c r="G3" s="38"/>
      <c r="H3" s="38"/>
      <c r="I3" s="39"/>
      <c r="J3" s="38"/>
      <c r="K3" s="38"/>
      <c r="L3" s="38"/>
      <c r="M3" s="37"/>
      <c r="N3" s="12"/>
      <c r="O3" s="38"/>
      <c r="P3" s="38"/>
      <c r="Q3" s="38"/>
      <c r="R3" s="38"/>
      <c r="S3" s="38"/>
      <c r="T3" s="38"/>
      <c r="U3" s="39"/>
      <c r="V3" s="38"/>
      <c r="W3" s="38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2" customFormat="1" ht="34.5" customHeight="1">
      <c r="A4" s="69" t="s">
        <v>105</v>
      </c>
      <c r="B4" s="208">
        <f>IF('駅伝データ'!A4="","",'駅伝データ'!A4)</f>
      </c>
      <c r="C4" s="209"/>
      <c r="D4" s="209"/>
      <c r="E4" s="209"/>
      <c r="F4" s="210"/>
      <c r="G4" s="38"/>
      <c r="H4" s="38"/>
      <c r="I4" s="39"/>
      <c r="J4" s="38"/>
      <c r="K4" s="38"/>
      <c r="L4" s="38"/>
      <c r="M4" s="69" t="s">
        <v>105</v>
      </c>
      <c r="N4" s="208">
        <f>IF('駅伝データ'!A6="","",'駅伝データ'!A6)</f>
      </c>
      <c r="O4" s="209"/>
      <c r="P4" s="209"/>
      <c r="Q4" s="209"/>
      <c r="R4" s="210"/>
      <c r="S4" s="38"/>
      <c r="T4" s="38"/>
      <c r="U4" s="39"/>
      <c r="V4" s="38"/>
      <c r="W4" s="38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s="2" customFormat="1" ht="34.5" customHeight="1">
      <c r="A5" s="68" t="s">
        <v>5</v>
      </c>
      <c r="B5" s="197">
        <f>'②駅伝（男子）'!C7</f>
      </c>
      <c r="C5" s="198"/>
      <c r="D5" s="198"/>
      <c r="E5" s="199"/>
      <c r="F5" s="200"/>
      <c r="G5" s="52"/>
      <c r="H5" s="53"/>
      <c r="I5" s="54"/>
      <c r="J5" s="55"/>
      <c r="K5" s="55"/>
      <c r="L5" s="55"/>
      <c r="M5" s="68" t="s">
        <v>5</v>
      </c>
      <c r="N5" s="197">
        <f>'②駅伝（男子）'!J7</f>
      </c>
      <c r="O5" s="198"/>
      <c r="P5" s="198"/>
      <c r="Q5" s="199"/>
      <c r="R5" s="200"/>
      <c r="S5" s="52"/>
      <c r="T5" s="53"/>
      <c r="U5" s="54"/>
      <c r="V5" s="55"/>
      <c r="W5" s="55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2" customFormat="1" ht="17.25" customHeight="1">
      <c r="A6" s="235" t="s">
        <v>87</v>
      </c>
      <c r="B6" s="201" t="str">
        <f>'②駅伝（男子）'!$C10&amp;" "&amp;'②駅伝（男子）'!$D10</f>
        <v> </v>
      </c>
      <c r="C6" s="202"/>
      <c r="D6" s="202"/>
      <c r="E6" s="202"/>
      <c r="F6" s="203"/>
      <c r="G6" s="239"/>
      <c r="H6" s="240"/>
      <c r="I6" s="238"/>
      <c r="J6" s="238"/>
      <c r="K6" s="238"/>
      <c r="L6" s="193"/>
      <c r="M6" s="235" t="s">
        <v>104</v>
      </c>
      <c r="N6" s="201" t="str">
        <f>'②駅伝（男子）'!$J10&amp;" "&amp;'②駅伝（男子）'!$K10</f>
        <v> </v>
      </c>
      <c r="O6" s="202"/>
      <c r="P6" s="202"/>
      <c r="Q6" s="202"/>
      <c r="R6" s="203"/>
      <c r="S6" s="239"/>
      <c r="T6" s="240"/>
      <c r="U6" s="238"/>
      <c r="V6" s="238"/>
      <c r="W6" s="238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s="2" customFormat="1" ht="17.25" customHeight="1">
      <c r="A7" s="235"/>
      <c r="B7" s="204"/>
      <c r="C7" s="205"/>
      <c r="D7" s="205"/>
      <c r="E7" s="205"/>
      <c r="F7" s="206"/>
      <c r="G7" s="239"/>
      <c r="H7" s="152"/>
      <c r="I7" s="152"/>
      <c r="J7" s="152"/>
      <c r="K7" s="152"/>
      <c r="L7" s="194"/>
      <c r="M7" s="235"/>
      <c r="N7" s="204"/>
      <c r="O7" s="205"/>
      <c r="P7" s="205"/>
      <c r="Q7" s="205"/>
      <c r="R7" s="206"/>
      <c r="S7" s="239"/>
      <c r="T7" s="152"/>
      <c r="U7" s="152"/>
      <c r="V7" s="152"/>
      <c r="W7" s="15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s="2" customFormat="1" ht="34.5" customHeight="1" thickBot="1">
      <c r="A8" s="42" t="s">
        <v>68</v>
      </c>
      <c r="B8" s="236" t="str">
        <f>'②駅伝（男子）'!$C11&amp;" "&amp;'②駅伝（男子）'!$D11</f>
        <v> </v>
      </c>
      <c r="C8" s="237"/>
      <c r="D8" s="237"/>
      <c r="E8" s="237"/>
      <c r="F8" s="237"/>
      <c r="G8" s="56"/>
      <c r="H8" s="57"/>
      <c r="I8" s="58"/>
      <c r="J8" s="58"/>
      <c r="K8" s="58"/>
      <c r="L8" s="58"/>
      <c r="M8" s="42" t="s">
        <v>68</v>
      </c>
      <c r="N8" s="236" t="str">
        <f>'②駅伝（男子）'!$J11&amp;" "&amp;'②駅伝（男子）'!$K11</f>
        <v> </v>
      </c>
      <c r="O8" s="237"/>
      <c r="P8" s="237"/>
      <c r="Q8" s="237"/>
      <c r="R8" s="237"/>
      <c r="S8" s="56"/>
      <c r="T8" s="57"/>
      <c r="U8" s="58"/>
      <c r="V8" s="58"/>
      <c r="W8" s="58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2" customFormat="1" ht="34.5" customHeight="1">
      <c r="A9" s="51"/>
      <c r="B9" s="51"/>
      <c r="C9" s="61"/>
      <c r="D9" s="61"/>
      <c r="E9" s="61"/>
      <c r="F9" s="61"/>
      <c r="G9" s="62"/>
      <c r="H9" s="57"/>
      <c r="I9" s="58"/>
      <c r="J9" s="58"/>
      <c r="K9" s="58"/>
      <c r="L9" s="58"/>
      <c r="M9" s="51"/>
      <c r="N9" s="51"/>
      <c r="O9" s="61"/>
      <c r="P9" s="61"/>
      <c r="Q9" s="61"/>
      <c r="R9" s="61"/>
      <c r="S9" s="62"/>
      <c r="T9" s="57"/>
      <c r="U9" s="58"/>
      <c r="V9" s="58"/>
      <c r="W9" s="58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2" customFormat="1" ht="22.5" customHeight="1" thickBot="1">
      <c r="A10" s="44"/>
      <c r="B10" s="45"/>
      <c r="C10" s="46"/>
      <c r="D10" s="12"/>
      <c r="E10" s="12"/>
      <c r="F10" s="47"/>
      <c r="G10" s="48"/>
      <c r="H10" s="48"/>
      <c r="I10" s="12"/>
      <c r="J10" s="47"/>
      <c r="K10" s="60" t="s">
        <v>88</v>
      </c>
      <c r="L10" s="71"/>
      <c r="M10" s="44"/>
      <c r="N10" s="45"/>
      <c r="O10" s="46"/>
      <c r="P10" s="12"/>
      <c r="Q10" s="12"/>
      <c r="R10" s="47"/>
      <c r="S10" s="48"/>
      <c r="T10" s="48"/>
      <c r="U10" s="12"/>
      <c r="V10" s="47"/>
      <c r="W10" s="60" t="s">
        <v>88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13.5" customHeight="1">
      <c r="A11" s="207" t="s">
        <v>69</v>
      </c>
      <c r="B11" s="217" t="s">
        <v>73</v>
      </c>
      <c r="C11" s="218"/>
      <c r="D11" s="219"/>
      <c r="E11" s="220"/>
      <c r="F11" s="215" t="s">
        <v>70</v>
      </c>
      <c r="G11" s="244" t="s">
        <v>45</v>
      </c>
      <c r="H11" s="245"/>
      <c r="I11" s="246"/>
      <c r="J11" s="241" t="s">
        <v>71</v>
      </c>
      <c r="K11" s="242"/>
      <c r="L11" s="195"/>
      <c r="M11" s="207" t="s">
        <v>69</v>
      </c>
      <c r="N11" s="217" t="s">
        <v>73</v>
      </c>
      <c r="O11" s="218"/>
      <c r="P11" s="219"/>
      <c r="Q11" s="220"/>
      <c r="R11" s="215" t="s">
        <v>70</v>
      </c>
      <c r="S11" s="244" t="s">
        <v>45</v>
      </c>
      <c r="T11" s="245"/>
      <c r="U11" s="246"/>
      <c r="V11" s="241" t="s">
        <v>71</v>
      </c>
      <c r="W11" s="24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3.5" customHeight="1">
      <c r="A12" s="171"/>
      <c r="B12" s="221" t="s">
        <v>72</v>
      </c>
      <c r="C12" s="222"/>
      <c r="D12" s="222"/>
      <c r="E12" s="223"/>
      <c r="F12" s="216"/>
      <c r="G12" s="143"/>
      <c r="H12" s="144"/>
      <c r="I12" s="145"/>
      <c r="J12" s="143"/>
      <c r="K12" s="243"/>
      <c r="L12" s="196"/>
      <c r="M12" s="171"/>
      <c r="N12" s="221" t="s">
        <v>72</v>
      </c>
      <c r="O12" s="222"/>
      <c r="P12" s="222"/>
      <c r="Q12" s="223"/>
      <c r="R12" s="216"/>
      <c r="S12" s="143"/>
      <c r="T12" s="144"/>
      <c r="U12" s="145"/>
      <c r="V12" s="143"/>
      <c r="W12" s="24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5" customHeight="1">
      <c r="A13" s="171">
        <v>1</v>
      </c>
      <c r="B13" s="185" t="str">
        <f>'駅伝データ'!D3</f>
        <v> </v>
      </c>
      <c r="C13" s="186"/>
      <c r="D13" s="187"/>
      <c r="E13" s="188"/>
      <c r="F13" s="224">
        <f>IF('②駅伝（男子）'!G12="","",'②駅伝（男子）'!G12)</f>
      </c>
      <c r="G13" s="176"/>
      <c r="H13" s="177"/>
      <c r="I13" s="178"/>
      <c r="J13" s="247"/>
      <c r="K13" s="173"/>
      <c r="L13" s="253"/>
      <c r="M13" s="171">
        <v>1</v>
      </c>
      <c r="N13" s="185" t="str">
        <f>'駅伝データ'!D5</f>
        <v> </v>
      </c>
      <c r="O13" s="186"/>
      <c r="P13" s="187"/>
      <c r="Q13" s="188"/>
      <c r="R13" s="224">
        <f>IF('②駅伝（男子）'!N12="","",'②駅伝（男子）'!N12)</f>
      </c>
      <c r="S13" s="176"/>
      <c r="T13" s="177"/>
      <c r="U13" s="178"/>
      <c r="V13" s="247"/>
      <c r="W13" s="173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4.5" customHeight="1">
      <c r="A14" s="171"/>
      <c r="B14" s="211" t="str">
        <f>プログラム!B6</f>
        <v>　　　</v>
      </c>
      <c r="C14" s="212"/>
      <c r="D14" s="213"/>
      <c r="E14" s="214"/>
      <c r="F14" s="224"/>
      <c r="G14" s="179"/>
      <c r="H14" s="180"/>
      <c r="I14" s="180"/>
      <c r="J14" s="191"/>
      <c r="K14" s="192"/>
      <c r="L14" s="196"/>
      <c r="M14" s="171"/>
      <c r="N14" s="211" t="str">
        <f>プログラム!E6</f>
        <v>　　　</v>
      </c>
      <c r="O14" s="212"/>
      <c r="P14" s="213"/>
      <c r="Q14" s="214"/>
      <c r="R14" s="224"/>
      <c r="S14" s="179"/>
      <c r="T14" s="180"/>
      <c r="U14" s="180"/>
      <c r="V14" s="191"/>
      <c r="W14" s="19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 customHeight="1">
      <c r="A15" s="171">
        <v>2</v>
      </c>
      <c r="B15" s="185" t="str">
        <f>'駅伝データ'!E3</f>
        <v> </v>
      </c>
      <c r="C15" s="186"/>
      <c r="D15" s="187"/>
      <c r="E15" s="188"/>
      <c r="F15" s="189">
        <f>IF('②駅伝（男子）'!G13="","",'②駅伝（男子）'!G13)</f>
      </c>
      <c r="G15" s="176"/>
      <c r="H15" s="177"/>
      <c r="I15" s="178"/>
      <c r="J15" s="248"/>
      <c r="K15" s="173"/>
      <c r="L15" s="253"/>
      <c r="M15" s="171">
        <v>2</v>
      </c>
      <c r="N15" s="185" t="str">
        <f>'駅伝データ'!E5</f>
        <v> </v>
      </c>
      <c r="O15" s="186"/>
      <c r="P15" s="187"/>
      <c r="Q15" s="188"/>
      <c r="R15" s="189">
        <f>IF('②駅伝（男子）'!N13="","",'②駅伝（男子）'!N13)</f>
      </c>
      <c r="S15" s="176"/>
      <c r="T15" s="177"/>
      <c r="U15" s="178"/>
      <c r="V15" s="248"/>
      <c r="W15" s="17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34.5" customHeight="1">
      <c r="A16" s="171"/>
      <c r="B16" s="211" t="str">
        <f>プログラム!B7</f>
        <v>　　　</v>
      </c>
      <c r="C16" s="212"/>
      <c r="D16" s="213"/>
      <c r="E16" s="214"/>
      <c r="F16" s="190"/>
      <c r="G16" s="179"/>
      <c r="H16" s="180"/>
      <c r="I16" s="180"/>
      <c r="J16" s="191"/>
      <c r="K16" s="192"/>
      <c r="L16" s="196"/>
      <c r="M16" s="171"/>
      <c r="N16" s="211" t="str">
        <f>プログラム!E7</f>
        <v>　　　</v>
      </c>
      <c r="O16" s="212"/>
      <c r="P16" s="213"/>
      <c r="Q16" s="214"/>
      <c r="R16" s="190"/>
      <c r="S16" s="179"/>
      <c r="T16" s="180"/>
      <c r="U16" s="180"/>
      <c r="V16" s="191"/>
      <c r="W16" s="19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 customHeight="1">
      <c r="A17" s="171">
        <v>3</v>
      </c>
      <c r="B17" s="185" t="str">
        <f>'駅伝データ'!F3</f>
        <v> </v>
      </c>
      <c r="C17" s="186"/>
      <c r="D17" s="187"/>
      <c r="E17" s="188"/>
      <c r="F17" s="189">
        <f>IF('②駅伝（男子）'!G14="","",'②駅伝（男子）'!G14)</f>
      </c>
      <c r="G17" s="176"/>
      <c r="H17" s="177"/>
      <c r="I17" s="178"/>
      <c r="J17" s="172"/>
      <c r="K17" s="173"/>
      <c r="L17" s="253"/>
      <c r="M17" s="171">
        <v>3</v>
      </c>
      <c r="N17" s="185" t="str">
        <f>'駅伝データ'!F5</f>
        <v> </v>
      </c>
      <c r="O17" s="186"/>
      <c r="P17" s="187"/>
      <c r="Q17" s="188"/>
      <c r="R17" s="189">
        <f>IF('②駅伝（男子）'!N14="","",'②駅伝（男子）'!N14)</f>
      </c>
      <c r="S17" s="176"/>
      <c r="T17" s="177"/>
      <c r="U17" s="178"/>
      <c r="V17" s="172"/>
      <c r="W17" s="173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34.5" customHeight="1">
      <c r="A18" s="171"/>
      <c r="B18" s="211" t="str">
        <f>プログラム!B8</f>
        <v>　　　</v>
      </c>
      <c r="C18" s="212"/>
      <c r="D18" s="213"/>
      <c r="E18" s="214"/>
      <c r="F18" s="190"/>
      <c r="G18" s="179"/>
      <c r="H18" s="180"/>
      <c r="I18" s="180"/>
      <c r="J18" s="191"/>
      <c r="K18" s="192"/>
      <c r="L18" s="196"/>
      <c r="M18" s="171"/>
      <c r="N18" s="211" t="str">
        <f>プログラム!E8</f>
        <v>　　　</v>
      </c>
      <c r="O18" s="212"/>
      <c r="P18" s="213"/>
      <c r="Q18" s="214"/>
      <c r="R18" s="190"/>
      <c r="S18" s="179"/>
      <c r="T18" s="180"/>
      <c r="U18" s="180"/>
      <c r="V18" s="191"/>
      <c r="W18" s="192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171">
        <v>4</v>
      </c>
      <c r="B19" s="185" t="str">
        <f>'駅伝データ'!G3</f>
        <v> </v>
      </c>
      <c r="C19" s="186"/>
      <c r="D19" s="187"/>
      <c r="E19" s="188"/>
      <c r="F19" s="189">
        <f>IF('②駅伝（男子）'!G15="","",'②駅伝（男子）'!G15)</f>
      </c>
      <c r="G19" s="176"/>
      <c r="H19" s="177"/>
      <c r="I19" s="178"/>
      <c r="J19" s="172"/>
      <c r="K19" s="173"/>
      <c r="L19" s="253"/>
      <c r="M19" s="171">
        <v>4</v>
      </c>
      <c r="N19" s="185" t="str">
        <f>'駅伝データ'!G5</f>
        <v> </v>
      </c>
      <c r="O19" s="186"/>
      <c r="P19" s="187"/>
      <c r="Q19" s="188"/>
      <c r="R19" s="189">
        <f>IF('②駅伝（男子）'!N15="","",'②駅伝（男子）'!N15)</f>
      </c>
      <c r="S19" s="176"/>
      <c r="T19" s="177"/>
      <c r="U19" s="178"/>
      <c r="V19" s="172"/>
      <c r="W19" s="173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4.5" customHeight="1">
      <c r="A20" s="171"/>
      <c r="B20" s="211" t="str">
        <f>プログラム!B9</f>
        <v>　　　</v>
      </c>
      <c r="C20" s="212"/>
      <c r="D20" s="213"/>
      <c r="E20" s="214"/>
      <c r="F20" s="190"/>
      <c r="G20" s="179"/>
      <c r="H20" s="180"/>
      <c r="I20" s="180"/>
      <c r="J20" s="191"/>
      <c r="K20" s="192"/>
      <c r="L20" s="196"/>
      <c r="M20" s="171"/>
      <c r="N20" s="211" t="str">
        <f>プログラム!E9</f>
        <v>　　　</v>
      </c>
      <c r="O20" s="212"/>
      <c r="P20" s="213"/>
      <c r="Q20" s="214"/>
      <c r="R20" s="190"/>
      <c r="S20" s="179"/>
      <c r="T20" s="180"/>
      <c r="U20" s="180"/>
      <c r="V20" s="191"/>
      <c r="W20" s="19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>
      <c r="A21" s="171">
        <v>5</v>
      </c>
      <c r="B21" s="185" t="str">
        <f>'駅伝データ'!H3</f>
        <v> </v>
      </c>
      <c r="C21" s="186"/>
      <c r="D21" s="187"/>
      <c r="E21" s="188"/>
      <c r="F21" s="189">
        <f>IF('②駅伝（男子）'!G16="","",'②駅伝（男子）'!G16)</f>
      </c>
      <c r="G21" s="176"/>
      <c r="H21" s="177"/>
      <c r="I21" s="178"/>
      <c r="J21" s="172"/>
      <c r="K21" s="173"/>
      <c r="L21" s="253"/>
      <c r="M21" s="171">
        <v>5</v>
      </c>
      <c r="N21" s="185" t="str">
        <f>'駅伝データ'!H5</f>
        <v> </v>
      </c>
      <c r="O21" s="186"/>
      <c r="P21" s="187"/>
      <c r="Q21" s="188"/>
      <c r="R21" s="189">
        <f>IF('②駅伝（男子）'!N16="","",'②駅伝（男子）'!N16)</f>
      </c>
      <c r="S21" s="176"/>
      <c r="T21" s="177"/>
      <c r="U21" s="178"/>
      <c r="V21" s="172"/>
      <c r="W21" s="173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4.5" customHeight="1">
      <c r="A22" s="171"/>
      <c r="B22" s="211" t="str">
        <f>プログラム!B10</f>
        <v>　　　</v>
      </c>
      <c r="C22" s="212"/>
      <c r="D22" s="213"/>
      <c r="E22" s="214"/>
      <c r="F22" s="190"/>
      <c r="G22" s="179"/>
      <c r="H22" s="180"/>
      <c r="I22" s="180"/>
      <c r="J22" s="191"/>
      <c r="K22" s="192"/>
      <c r="L22" s="196"/>
      <c r="M22" s="171"/>
      <c r="N22" s="211" t="str">
        <f>プログラム!E10</f>
        <v>　　　</v>
      </c>
      <c r="O22" s="212"/>
      <c r="P22" s="213"/>
      <c r="Q22" s="214"/>
      <c r="R22" s="190"/>
      <c r="S22" s="179"/>
      <c r="T22" s="180"/>
      <c r="U22" s="180"/>
      <c r="V22" s="191"/>
      <c r="W22" s="19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 customHeight="1">
      <c r="A23" s="171">
        <v>6</v>
      </c>
      <c r="B23" s="185" t="str">
        <f>'駅伝データ'!I3</f>
        <v> </v>
      </c>
      <c r="C23" s="186"/>
      <c r="D23" s="187"/>
      <c r="E23" s="188"/>
      <c r="F23" s="189">
        <f>IF('②駅伝（男子）'!G17="","",'②駅伝（男子）'!G17)</f>
      </c>
      <c r="G23" s="176"/>
      <c r="H23" s="177"/>
      <c r="I23" s="178"/>
      <c r="J23" s="172"/>
      <c r="K23" s="173"/>
      <c r="L23" s="253"/>
      <c r="M23" s="171">
        <v>6</v>
      </c>
      <c r="N23" s="185" t="str">
        <f>'駅伝データ'!I5</f>
        <v> </v>
      </c>
      <c r="O23" s="186"/>
      <c r="P23" s="187"/>
      <c r="Q23" s="188"/>
      <c r="R23" s="189">
        <f>IF('②駅伝（男子）'!N17="","",'②駅伝（男子）'!N17)</f>
      </c>
      <c r="S23" s="176"/>
      <c r="T23" s="177"/>
      <c r="U23" s="178"/>
      <c r="V23" s="172"/>
      <c r="W23" s="173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4.5" customHeight="1">
      <c r="A24" s="171"/>
      <c r="B24" s="211" t="str">
        <f>プログラム!B11</f>
        <v>　　　</v>
      </c>
      <c r="C24" s="212"/>
      <c r="D24" s="213"/>
      <c r="E24" s="214"/>
      <c r="F24" s="190"/>
      <c r="G24" s="179"/>
      <c r="H24" s="180"/>
      <c r="I24" s="180"/>
      <c r="J24" s="191"/>
      <c r="K24" s="192"/>
      <c r="L24" s="196"/>
      <c r="M24" s="171"/>
      <c r="N24" s="211" t="str">
        <f>プログラム!E11</f>
        <v>　　　</v>
      </c>
      <c r="O24" s="212"/>
      <c r="P24" s="213"/>
      <c r="Q24" s="214"/>
      <c r="R24" s="190"/>
      <c r="S24" s="179"/>
      <c r="T24" s="180"/>
      <c r="U24" s="180"/>
      <c r="V24" s="191"/>
      <c r="W24" s="19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171">
        <v>7</v>
      </c>
      <c r="B25" s="185" t="str">
        <f>'駅伝データ'!J3</f>
        <v> </v>
      </c>
      <c r="C25" s="186"/>
      <c r="D25" s="187"/>
      <c r="E25" s="188"/>
      <c r="F25" s="189">
        <f>IF('②駅伝（男子）'!G18="","",'②駅伝（男子）'!G18)</f>
      </c>
      <c r="G25" s="176"/>
      <c r="H25" s="177"/>
      <c r="I25" s="178"/>
      <c r="J25" s="172"/>
      <c r="K25" s="173"/>
      <c r="L25" s="253"/>
      <c r="M25" s="171">
        <v>7</v>
      </c>
      <c r="N25" s="185" t="str">
        <f>'駅伝データ'!J5</f>
        <v> </v>
      </c>
      <c r="O25" s="186"/>
      <c r="P25" s="187"/>
      <c r="Q25" s="188"/>
      <c r="R25" s="189">
        <f>IF('②駅伝（男子）'!N18="","",'②駅伝（男子）'!N18)</f>
      </c>
      <c r="S25" s="176"/>
      <c r="T25" s="177"/>
      <c r="U25" s="178"/>
      <c r="V25" s="172"/>
      <c r="W25" s="17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4.5" customHeight="1">
      <c r="A26" s="171"/>
      <c r="B26" s="211" t="str">
        <f>プログラム!B12</f>
        <v>　　　</v>
      </c>
      <c r="C26" s="212"/>
      <c r="D26" s="213"/>
      <c r="E26" s="214"/>
      <c r="F26" s="190"/>
      <c r="G26" s="179"/>
      <c r="H26" s="180"/>
      <c r="I26" s="180"/>
      <c r="J26" s="191"/>
      <c r="K26" s="192"/>
      <c r="L26" s="196"/>
      <c r="M26" s="171"/>
      <c r="N26" s="211" t="str">
        <f>プログラム!E12</f>
        <v>　　　</v>
      </c>
      <c r="O26" s="212"/>
      <c r="P26" s="213"/>
      <c r="Q26" s="214"/>
      <c r="R26" s="190"/>
      <c r="S26" s="179"/>
      <c r="T26" s="180"/>
      <c r="U26" s="180"/>
      <c r="V26" s="191"/>
      <c r="W26" s="19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>
      <c r="A27" s="171">
        <v>8</v>
      </c>
      <c r="B27" s="185" t="str">
        <f>'駅伝データ'!K3</f>
        <v> </v>
      </c>
      <c r="C27" s="186"/>
      <c r="D27" s="187"/>
      <c r="E27" s="188"/>
      <c r="F27" s="189">
        <f>IF('②駅伝（男子）'!G19="","",'②駅伝（男子）'!G19)</f>
      </c>
      <c r="G27" s="176"/>
      <c r="H27" s="177"/>
      <c r="I27" s="178"/>
      <c r="J27" s="172"/>
      <c r="K27" s="173"/>
      <c r="L27" s="253"/>
      <c r="M27" s="171">
        <v>8</v>
      </c>
      <c r="N27" s="185" t="str">
        <f>'駅伝データ'!K5</f>
        <v> </v>
      </c>
      <c r="O27" s="186"/>
      <c r="P27" s="187"/>
      <c r="Q27" s="188"/>
      <c r="R27" s="189">
        <f>IF('②駅伝（男子）'!N19="","",'②駅伝（男子）'!N19)</f>
      </c>
      <c r="S27" s="176"/>
      <c r="T27" s="177"/>
      <c r="U27" s="178"/>
      <c r="V27" s="172"/>
      <c r="W27" s="173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4.5" customHeight="1">
      <c r="A28" s="227"/>
      <c r="B28" s="211" t="str">
        <f>プログラム!B13</f>
        <v>　　　</v>
      </c>
      <c r="C28" s="212"/>
      <c r="D28" s="213"/>
      <c r="E28" s="214"/>
      <c r="F28" s="190"/>
      <c r="G28" s="179"/>
      <c r="H28" s="180"/>
      <c r="I28" s="180"/>
      <c r="J28" s="191"/>
      <c r="K28" s="192"/>
      <c r="L28" s="196"/>
      <c r="M28" s="227"/>
      <c r="N28" s="211" t="str">
        <f>プログラム!E13</f>
        <v>　　　</v>
      </c>
      <c r="O28" s="212"/>
      <c r="P28" s="213"/>
      <c r="Q28" s="214"/>
      <c r="R28" s="190"/>
      <c r="S28" s="179"/>
      <c r="T28" s="180"/>
      <c r="U28" s="180"/>
      <c r="V28" s="191"/>
      <c r="W28" s="19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 customHeight="1">
      <c r="A29" s="171">
        <v>9</v>
      </c>
      <c r="B29" s="185" t="str">
        <f>'駅伝データ'!L3</f>
        <v> </v>
      </c>
      <c r="C29" s="186"/>
      <c r="D29" s="187"/>
      <c r="E29" s="188"/>
      <c r="F29" s="189">
        <f>IF('②駅伝（男子）'!G20="","",'②駅伝（男子）'!G20)</f>
      </c>
      <c r="G29" s="176"/>
      <c r="H29" s="177"/>
      <c r="I29" s="178"/>
      <c r="J29" s="172"/>
      <c r="K29" s="173"/>
      <c r="L29" s="253"/>
      <c r="M29" s="171">
        <v>9</v>
      </c>
      <c r="N29" s="185" t="str">
        <f>'駅伝データ'!L5</f>
        <v> </v>
      </c>
      <c r="O29" s="186"/>
      <c r="P29" s="187"/>
      <c r="Q29" s="188"/>
      <c r="R29" s="189">
        <f>IF('②駅伝（男子）'!N20="","",'②駅伝（男子）'!N20)</f>
      </c>
      <c r="S29" s="176"/>
      <c r="T29" s="177"/>
      <c r="U29" s="178"/>
      <c r="V29" s="172"/>
      <c r="W29" s="173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34.5" customHeight="1">
      <c r="A30" s="227"/>
      <c r="B30" s="211" t="str">
        <f>プログラム!B14</f>
        <v>　　　</v>
      </c>
      <c r="C30" s="212"/>
      <c r="D30" s="213"/>
      <c r="E30" s="214"/>
      <c r="F30" s="228"/>
      <c r="G30" s="181"/>
      <c r="H30" s="182"/>
      <c r="I30" s="182"/>
      <c r="J30" s="225"/>
      <c r="K30" s="226"/>
      <c r="L30" s="196"/>
      <c r="M30" s="227"/>
      <c r="N30" s="211" t="str">
        <f>プログラム!E14</f>
        <v>　　　</v>
      </c>
      <c r="O30" s="212"/>
      <c r="P30" s="213"/>
      <c r="Q30" s="214"/>
      <c r="R30" s="228"/>
      <c r="S30" s="181"/>
      <c r="T30" s="182"/>
      <c r="U30" s="182"/>
      <c r="V30" s="225"/>
      <c r="W30" s="226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 customHeight="1">
      <c r="A31" s="171">
        <v>10</v>
      </c>
      <c r="B31" s="185" t="str">
        <f>'駅伝データ'!M3</f>
        <v> </v>
      </c>
      <c r="C31" s="186"/>
      <c r="D31" s="187"/>
      <c r="E31" s="188"/>
      <c r="F31" s="189">
        <f>IF('②駅伝（男子）'!G22="","",'②駅伝（男子）'!G22)</f>
      </c>
      <c r="G31" s="176"/>
      <c r="H31" s="177"/>
      <c r="I31" s="178"/>
      <c r="J31" s="172"/>
      <c r="K31" s="173"/>
      <c r="L31" s="254"/>
      <c r="M31" s="171">
        <v>10</v>
      </c>
      <c r="N31" s="185" t="str">
        <f>'駅伝データ'!M5</f>
        <v> </v>
      </c>
      <c r="O31" s="186"/>
      <c r="P31" s="187"/>
      <c r="Q31" s="188"/>
      <c r="R31" s="189">
        <f>IF('②駅伝（男子）'!N22="","",'②駅伝（男子）'!N22)</f>
      </c>
      <c r="S31" s="176"/>
      <c r="T31" s="177"/>
      <c r="U31" s="178"/>
      <c r="V31" s="172"/>
      <c r="W31" s="173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34.5" customHeight="1" thickBot="1">
      <c r="A32" s="229"/>
      <c r="B32" s="231" t="str">
        <f>プログラム!B15</f>
        <v>　　　</v>
      </c>
      <c r="C32" s="232"/>
      <c r="D32" s="233"/>
      <c r="E32" s="234"/>
      <c r="F32" s="230"/>
      <c r="G32" s="183"/>
      <c r="H32" s="184"/>
      <c r="I32" s="184"/>
      <c r="J32" s="174"/>
      <c r="K32" s="175"/>
      <c r="L32" s="159"/>
      <c r="M32" s="229"/>
      <c r="N32" s="231" t="str">
        <f>プログラム!E15</f>
        <v>　　　</v>
      </c>
      <c r="O32" s="232"/>
      <c r="P32" s="233"/>
      <c r="Q32" s="234"/>
      <c r="R32" s="230"/>
      <c r="S32" s="183"/>
      <c r="T32" s="184"/>
      <c r="U32" s="184"/>
      <c r="V32" s="174"/>
      <c r="W32" s="175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23" ht="39.75" customHeight="1">
      <c r="B33" s="167"/>
      <c r="C33" s="159"/>
      <c r="D33" s="159"/>
      <c r="E33" s="159"/>
      <c r="G33" s="167"/>
      <c r="H33" s="159"/>
      <c r="I33" s="159"/>
      <c r="J33" s="167"/>
      <c r="K33" s="159"/>
      <c r="N33" s="167"/>
      <c r="O33" s="159"/>
      <c r="P33" s="159"/>
      <c r="Q33" s="159"/>
      <c r="S33" s="167"/>
      <c r="T33" s="159"/>
      <c r="U33" s="159"/>
      <c r="V33" s="167"/>
      <c r="W33" s="159"/>
    </row>
    <row r="34" spans="1:23" ht="39.75" customHeight="1">
      <c r="A34" s="169"/>
      <c r="B34" s="169"/>
      <c r="C34" s="169"/>
      <c r="D34" s="169"/>
      <c r="E34" s="169"/>
      <c r="F34" s="170"/>
      <c r="G34" s="170"/>
      <c r="H34" s="170"/>
      <c r="I34" s="170"/>
      <c r="J34" s="170"/>
      <c r="K34" s="170"/>
      <c r="L34" s="70"/>
      <c r="M34" s="169" t="s">
        <v>163</v>
      </c>
      <c r="N34" s="169"/>
      <c r="O34" s="169"/>
      <c r="P34" s="169"/>
      <c r="Q34" s="169"/>
      <c r="R34" s="170"/>
      <c r="S34" s="170"/>
      <c r="T34" s="170"/>
      <c r="U34" s="170"/>
      <c r="V34" s="170"/>
      <c r="W34" s="170"/>
    </row>
  </sheetData>
  <sheetProtection password="CC4D" sheet="1"/>
  <mergeCells count="174">
    <mergeCell ref="S33:U33"/>
    <mergeCell ref="V33:W33"/>
    <mergeCell ref="L23:L24"/>
    <mergeCell ref="L25:L26"/>
    <mergeCell ref="L27:L28"/>
    <mergeCell ref="L29:L30"/>
    <mergeCell ref="L31:L32"/>
    <mergeCell ref="N33:Q33"/>
    <mergeCell ref="V31:W32"/>
    <mergeCell ref="N32:Q32"/>
    <mergeCell ref="A2:W2"/>
    <mergeCell ref="L13:L14"/>
    <mergeCell ref="L15:L16"/>
    <mergeCell ref="L17:L18"/>
    <mergeCell ref="L19:L20"/>
    <mergeCell ref="L21:L22"/>
    <mergeCell ref="R21:R22"/>
    <mergeCell ref="S21:U22"/>
    <mergeCell ref="R19:R20"/>
    <mergeCell ref="S19:U20"/>
    <mergeCell ref="V29:W30"/>
    <mergeCell ref="N30:Q30"/>
    <mergeCell ref="M29:M30"/>
    <mergeCell ref="N29:Q29"/>
    <mergeCell ref="R29:R30"/>
    <mergeCell ref="S29:U30"/>
    <mergeCell ref="M31:M32"/>
    <mergeCell ref="N31:Q31"/>
    <mergeCell ref="R31:R32"/>
    <mergeCell ref="S31:U32"/>
    <mergeCell ref="R27:R28"/>
    <mergeCell ref="S27:U28"/>
    <mergeCell ref="V27:W28"/>
    <mergeCell ref="N28:Q28"/>
    <mergeCell ref="M25:M26"/>
    <mergeCell ref="N25:Q25"/>
    <mergeCell ref="R25:R26"/>
    <mergeCell ref="S25:U26"/>
    <mergeCell ref="N26:Q26"/>
    <mergeCell ref="M27:M28"/>
    <mergeCell ref="N27:Q27"/>
    <mergeCell ref="V21:W22"/>
    <mergeCell ref="N22:Q22"/>
    <mergeCell ref="V23:W24"/>
    <mergeCell ref="N24:Q24"/>
    <mergeCell ref="M21:M22"/>
    <mergeCell ref="N21:Q21"/>
    <mergeCell ref="M23:M24"/>
    <mergeCell ref="N23:Q23"/>
    <mergeCell ref="R23:R24"/>
    <mergeCell ref="S23:U24"/>
    <mergeCell ref="V17:W18"/>
    <mergeCell ref="V19:W20"/>
    <mergeCell ref="N20:Q20"/>
    <mergeCell ref="M17:M18"/>
    <mergeCell ref="N17:Q17"/>
    <mergeCell ref="R17:R18"/>
    <mergeCell ref="S17:U18"/>
    <mergeCell ref="N18:Q18"/>
    <mergeCell ref="M19:M20"/>
    <mergeCell ref="N19:Q19"/>
    <mergeCell ref="S15:U16"/>
    <mergeCell ref="S13:U14"/>
    <mergeCell ref="V13:W14"/>
    <mergeCell ref="N14:Q14"/>
    <mergeCell ref="V15:W16"/>
    <mergeCell ref="N16:Q16"/>
    <mergeCell ref="M13:M14"/>
    <mergeCell ref="N13:Q13"/>
    <mergeCell ref="R13:R14"/>
    <mergeCell ref="R11:R12"/>
    <mergeCell ref="M15:M16"/>
    <mergeCell ref="N15:Q15"/>
    <mergeCell ref="R15:R16"/>
    <mergeCell ref="A1:W1"/>
    <mergeCell ref="S11:U12"/>
    <mergeCell ref="U6:U7"/>
    <mergeCell ref="V6:V7"/>
    <mergeCell ref="V11:W12"/>
    <mergeCell ref="W6:W7"/>
    <mergeCell ref="T6:T7"/>
    <mergeCell ref="M11:M12"/>
    <mergeCell ref="N11:Q11"/>
    <mergeCell ref="N12:Q12"/>
    <mergeCell ref="N8:R8"/>
    <mergeCell ref="M6:M7"/>
    <mergeCell ref="N6:R7"/>
    <mergeCell ref="S6:S7"/>
    <mergeCell ref="N5:R5"/>
    <mergeCell ref="N4:R4"/>
    <mergeCell ref="J6:J7"/>
    <mergeCell ref="J25:K26"/>
    <mergeCell ref="J23:K24"/>
    <mergeCell ref="J11:K12"/>
    <mergeCell ref="G11:I12"/>
    <mergeCell ref="J13:K14"/>
    <mergeCell ref="J15:K16"/>
    <mergeCell ref="G17:I18"/>
    <mergeCell ref="G19:I20"/>
    <mergeCell ref="G21:I22"/>
    <mergeCell ref="A6:A7"/>
    <mergeCell ref="B28:E28"/>
    <mergeCell ref="B29:E29"/>
    <mergeCell ref="B30:E30"/>
    <mergeCell ref="B8:F8"/>
    <mergeCell ref="J17:K18"/>
    <mergeCell ref="K6:K7"/>
    <mergeCell ref="G6:G7"/>
    <mergeCell ref="H6:H7"/>
    <mergeCell ref="I6:I7"/>
    <mergeCell ref="G23:I24"/>
    <mergeCell ref="J19:K20"/>
    <mergeCell ref="J21:K22"/>
    <mergeCell ref="F29:F30"/>
    <mergeCell ref="A31:A32"/>
    <mergeCell ref="F31:F32"/>
    <mergeCell ref="B32:E32"/>
    <mergeCell ref="A23:A24"/>
    <mergeCell ref="B24:E24"/>
    <mergeCell ref="B25:E25"/>
    <mergeCell ref="F23:F24"/>
    <mergeCell ref="A34:K34"/>
    <mergeCell ref="F27:F28"/>
    <mergeCell ref="J27:K28"/>
    <mergeCell ref="J29:K30"/>
    <mergeCell ref="A27:A28"/>
    <mergeCell ref="B27:E27"/>
    <mergeCell ref="A29:A30"/>
    <mergeCell ref="B33:E33"/>
    <mergeCell ref="G33:I33"/>
    <mergeCell ref="A21:A22"/>
    <mergeCell ref="A19:A20"/>
    <mergeCell ref="B20:E20"/>
    <mergeCell ref="B21:E21"/>
    <mergeCell ref="B22:E22"/>
    <mergeCell ref="B23:E23"/>
    <mergeCell ref="B13:E13"/>
    <mergeCell ref="F13:F14"/>
    <mergeCell ref="B16:E16"/>
    <mergeCell ref="B17:E17"/>
    <mergeCell ref="F17:F18"/>
    <mergeCell ref="F21:F22"/>
    <mergeCell ref="B14:E14"/>
    <mergeCell ref="B18:E18"/>
    <mergeCell ref="G15:I16"/>
    <mergeCell ref="B15:E15"/>
    <mergeCell ref="B4:F4"/>
    <mergeCell ref="B26:E26"/>
    <mergeCell ref="F11:F12"/>
    <mergeCell ref="A13:A14"/>
    <mergeCell ref="A15:A16"/>
    <mergeCell ref="F15:F16"/>
    <mergeCell ref="B11:E11"/>
    <mergeCell ref="B12:E12"/>
    <mergeCell ref="L6:L7"/>
    <mergeCell ref="L11:L12"/>
    <mergeCell ref="G25:I26"/>
    <mergeCell ref="B5:F5"/>
    <mergeCell ref="B6:F7"/>
    <mergeCell ref="A11:A12"/>
    <mergeCell ref="A17:A18"/>
    <mergeCell ref="B19:E19"/>
    <mergeCell ref="F19:F20"/>
    <mergeCell ref="G13:I14"/>
    <mergeCell ref="M34:W34"/>
    <mergeCell ref="A25:A26"/>
    <mergeCell ref="J31:K32"/>
    <mergeCell ref="G27:I28"/>
    <mergeCell ref="G29:I30"/>
    <mergeCell ref="G31:I32"/>
    <mergeCell ref="B31:E31"/>
    <mergeCell ref="F25:F26"/>
    <mergeCell ref="J33:K33"/>
    <mergeCell ref="V25:W26"/>
  </mergeCells>
  <conditionalFormatting sqref="AI8:AI9">
    <cfRule type="expression" priority="1" dxfId="102" stopIfTrue="1">
      <formula>⑤ｵｰﾀﾞｰ用紙（男子）!#REF!&lt;&gt;"教職員外"</formula>
    </cfRule>
  </conditionalFormatting>
  <conditionalFormatting sqref="AI6:AI7">
    <cfRule type="expression" priority="2" dxfId="102" stopIfTrue="1">
      <formula>AL6&lt;&gt;"校長"</formula>
    </cfRule>
  </conditionalFormatting>
  <conditionalFormatting sqref="AH8:AH9">
    <cfRule type="expression" priority="3" dxfId="102" stopIfTrue="1">
      <formula>⑤ｵｰﾀﾞｰ用紙（男子）!#REF!&lt;&gt;"教職員外"</formula>
    </cfRule>
  </conditionalFormatting>
  <conditionalFormatting sqref="AH6:AH7">
    <cfRule type="expression" priority="4" dxfId="102" stopIfTrue="1">
      <formula>AL6&lt;&gt;"校長"</formula>
    </cfRule>
  </conditionalFormatting>
  <conditionalFormatting sqref="AG8:AG9">
    <cfRule type="expression" priority="5" dxfId="102" stopIfTrue="1">
      <formula>⑤ｵｰﾀﾞｰ用紙（男子）!#REF!&lt;&gt;"教職員外"</formula>
    </cfRule>
  </conditionalFormatting>
  <conditionalFormatting sqref="AG6:AG7">
    <cfRule type="expression" priority="6" dxfId="102" stopIfTrue="1">
      <formula>AL6&lt;&gt;"校長"</formula>
    </cfRule>
  </conditionalFormatting>
  <conditionalFormatting sqref="AF8:AF9">
    <cfRule type="expression" priority="7" dxfId="102" stopIfTrue="1">
      <formula>⑤ｵｰﾀﾞｰ用紙（男子）!#REF!&lt;&gt;"教職員外"</formula>
    </cfRule>
  </conditionalFormatting>
  <conditionalFormatting sqref="AF6:AF7">
    <cfRule type="expression" priority="8" dxfId="102" stopIfTrue="1">
      <formula>AL6&lt;&gt;"校長"</formula>
    </cfRule>
  </conditionalFormatting>
  <conditionalFormatting sqref="AE8:AE9">
    <cfRule type="expression" priority="9" dxfId="102" stopIfTrue="1">
      <formula>⑤ｵｰﾀﾞｰ用紙（男子）!#REF!&lt;&gt;"教職員外"</formula>
    </cfRule>
  </conditionalFormatting>
  <conditionalFormatting sqref="AE6:AE7">
    <cfRule type="expression" priority="10" dxfId="102" stopIfTrue="1">
      <formula>AL6&lt;&gt;"校長"</formula>
    </cfRule>
  </conditionalFormatting>
  <conditionalFormatting sqref="AD8:AD9">
    <cfRule type="expression" priority="11" dxfId="102" stopIfTrue="1">
      <formula>⑤ｵｰﾀﾞｰ用紙（男子）!#REF!&lt;&gt;"教職員外"</formula>
    </cfRule>
  </conditionalFormatting>
  <conditionalFormatting sqref="AD6:AD7">
    <cfRule type="expression" priority="12" dxfId="102" stopIfTrue="1">
      <formula>AL6&lt;&gt;"校長"</formula>
    </cfRule>
  </conditionalFormatting>
  <conditionalFormatting sqref="AC8:AC9">
    <cfRule type="expression" priority="13" dxfId="102" stopIfTrue="1">
      <formula>⑤ｵｰﾀﾞｰ用紙（男子）!#REF!&lt;&gt;"教職員外"</formula>
    </cfRule>
  </conditionalFormatting>
  <conditionalFormatting sqref="AC6:AC7">
    <cfRule type="expression" priority="14" dxfId="102" stopIfTrue="1">
      <formula>AL6&lt;&gt;"校長"</formula>
    </cfRule>
  </conditionalFormatting>
  <conditionalFormatting sqref="AB8:AB9">
    <cfRule type="expression" priority="15" dxfId="102" stopIfTrue="1">
      <formula>⑤ｵｰﾀﾞｰ用紙（男子）!#REF!&lt;&gt;"教職員外"</formula>
    </cfRule>
  </conditionalFormatting>
  <conditionalFormatting sqref="AB6:AB7">
    <cfRule type="expression" priority="16" dxfId="102" stopIfTrue="1">
      <formula>AL6&lt;&gt;"校長"</formula>
    </cfRule>
  </conditionalFormatting>
  <conditionalFormatting sqref="AA8:AA9">
    <cfRule type="expression" priority="17" dxfId="102" stopIfTrue="1">
      <formula>⑤ｵｰﾀﾞｰ用紙（男子）!#REF!&lt;&gt;"教職員外"</formula>
    </cfRule>
  </conditionalFormatting>
  <conditionalFormatting sqref="AA6:AA7">
    <cfRule type="expression" priority="18" dxfId="102" stopIfTrue="1">
      <formula>AL6&lt;&gt;"校長"</formula>
    </cfRule>
  </conditionalFormatting>
  <conditionalFormatting sqref="Z8:Z9">
    <cfRule type="expression" priority="19" dxfId="102" stopIfTrue="1">
      <formula>⑤ｵｰﾀﾞｰ用紙（男子）!#REF!&lt;&gt;"教職員外"</formula>
    </cfRule>
  </conditionalFormatting>
  <conditionalFormatting sqref="Z6:Z7">
    <cfRule type="expression" priority="20" dxfId="102" stopIfTrue="1">
      <formula>AL6&lt;&gt;"校長"</formula>
    </cfRule>
  </conditionalFormatting>
  <conditionalFormatting sqref="X8:X9">
    <cfRule type="expression" priority="21" dxfId="102" stopIfTrue="1">
      <formula>⑤ｵｰﾀﾞｰ用紙（男子）!#REF!&lt;&gt;"教職員外"</formula>
    </cfRule>
  </conditionalFormatting>
  <conditionalFormatting sqref="Y8:Y9">
    <cfRule type="expression" priority="22" dxfId="102" stopIfTrue="1">
      <formula>⑤ｵｰﾀﾞｰ用紙（男子）!#REF!&lt;&gt;"教職員外"</formula>
    </cfRule>
  </conditionalFormatting>
  <conditionalFormatting sqref="X6:X7">
    <cfRule type="expression" priority="23" dxfId="102" stopIfTrue="1">
      <formula>AL6&lt;&gt;"校長"</formula>
    </cfRule>
  </conditionalFormatting>
  <conditionalFormatting sqref="Y6:Y7">
    <cfRule type="expression" priority="24" dxfId="102" stopIfTrue="1">
      <formula>AL6&lt;&gt;"校長"</formula>
    </cfRule>
  </conditionalFormatting>
  <dataValidations count="3">
    <dataValidation allowBlank="1" showInputMessage="1" showErrorMessage="1" imeMode="hiragana" sqref="N5 B5"/>
    <dataValidation allowBlank="1" showInputMessage="1" showErrorMessage="1" imeMode="disabled" sqref="B10:C10 F10 N10:O10 R10"/>
    <dataValidation allowBlank="1" showInputMessage="1" showErrorMessage="1" imeMode="fullKatakana" sqref="B13:C32 N13:O32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  <colBreaks count="1" manualBreakCount="1">
    <brk id="2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workbookViewId="0" topLeftCell="A1">
      <selection activeCell="A1" sqref="A1:W1"/>
    </sheetView>
  </sheetViews>
  <sheetFormatPr defaultColWidth="13.00390625" defaultRowHeight="13.5"/>
  <cols>
    <col min="1" max="1" width="14.00390625" style="1" customWidth="1"/>
    <col min="2" max="4" width="13.00390625" style="1" customWidth="1"/>
    <col min="5" max="5" width="5.875" style="1" customWidth="1"/>
    <col min="6" max="6" width="8.875" style="1" customWidth="1"/>
    <col min="7" max="8" width="4.875" style="1" customWidth="1"/>
    <col min="9" max="9" width="13.00390625" style="1" customWidth="1"/>
    <col min="10" max="10" width="11.00390625" style="1" customWidth="1"/>
    <col min="11" max="11" width="13.00390625" style="1" customWidth="1"/>
    <col min="12" max="12" width="12.625" style="1" customWidth="1"/>
    <col min="13" max="13" width="14.00390625" style="1" customWidth="1"/>
    <col min="14" max="16" width="13.00390625" style="1" customWidth="1"/>
    <col min="17" max="17" width="5.875" style="1" customWidth="1"/>
    <col min="18" max="18" width="8.875" style="1" customWidth="1"/>
    <col min="19" max="20" width="4.875" style="1" customWidth="1"/>
    <col min="21" max="21" width="13.00390625" style="1" customWidth="1"/>
    <col min="22" max="22" width="11.00390625" style="1" customWidth="1"/>
    <col min="23" max="16384" width="13.00390625" style="1" customWidth="1"/>
  </cols>
  <sheetData>
    <row r="1" spans="1:23" ht="2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ht="21">
      <c r="A2" s="252" t="s">
        <v>129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1:35" s="2" customFormat="1" ht="30" customHeight="1" thickBot="1">
      <c r="A3" s="37"/>
      <c r="B3" s="12"/>
      <c r="C3" s="38"/>
      <c r="D3" s="38"/>
      <c r="E3" s="38"/>
      <c r="F3" s="38"/>
      <c r="G3" s="38"/>
      <c r="H3" s="38"/>
      <c r="I3" s="39"/>
      <c r="J3" s="38"/>
      <c r="K3" s="38"/>
      <c r="L3" s="38"/>
      <c r="M3" s="37"/>
      <c r="N3" s="12"/>
      <c r="O3" s="38"/>
      <c r="P3" s="38"/>
      <c r="Q3" s="38"/>
      <c r="R3" s="38"/>
      <c r="S3" s="38"/>
      <c r="T3" s="38"/>
      <c r="U3" s="39"/>
      <c r="V3" s="38"/>
      <c r="W3" s="38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2" customFormat="1" ht="34.5" customHeight="1">
      <c r="A4" s="69" t="s">
        <v>105</v>
      </c>
      <c r="B4" s="208">
        <f>IF('駅伝データ'!A12="","",'駅伝データ'!A12)</f>
      </c>
      <c r="C4" s="209"/>
      <c r="D4" s="209"/>
      <c r="E4" s="209"/>
      <c r="F4" s="210"/>
      <c r="G4" s="38"/>
      <c r="H4" s="38"/>
      <c r="I4" s="39"/>
      <c r="J4" s="38"/>
      <c r="K4" s="38"/>
      <c r="L4" s="38"/>
      <c r="M4" s="69" t="s">
        <v>105</v>
      </c>
      <c r="N4" s="208">
        <f>IF('駅伝データ'!A14="","",'駅伝データ'!A14)</f>
      </c>
      <c r="O4" s="209"/>
      <c r="P4" s="209"/>
      <c r="Q4" s="209"/>
      <c r="R4" s="210"/>
      <c r="S4" s="38"/>
      <c r="T4" s="38"/>
      <c r="U4" s="39"/>
      <c r="V4" s="38"/>
      <c r="W4" s="38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s="2" customFormat="1" ht="34.5" customHeight="1">
      <c r="A5" s="68" t="s">
        <v>5</v>
      </c>
      <c r="B5" s="197">
        <f>'②駅伝（女子）'!C7</f>
      </c>
      <c r="C5" s="198"/>
      <c r="D5" s="198"/>
      <c r="E5" s="199"/>
      <c r="F5" s="200"/>
      <c r="G5" s="52"/>
      <c r="H5" s="53"/>
      <c r="I5" s="54"/>
      <c r="J5" s="55"/>
      <c r="K5" s="55"/>
      <c r="L5" s="55"/>
      <c r="M5" s="68" t="s">
        <v>5</v>
      </c>
      <c r="N5" s="197">
        <f>'②駅伝（女子）'!J7</f>
      </c>
      <c r="O5" s="198"/>
      <c r="P5" s="198"/>
      <c r="Q5" s="199"/>
      <c r="R5" s="200"/>
      <c r="S5" s="52"/>
      <c r="T5" s="53"/>
      <c r="U5" s="54"/>
      <c r="V5" s="55"/>
      <c r="W5" s="55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2" customFormat="1" ht="17.25" customHeight="1">
      <c r="A6" s="235" t="s">
        <v>92</v>
      </c>
      <c r="B6" s="201" t="str">
        <f>'②駅伝（女子）'!$C10&amp;" "&amp;'②駅伝（女子）'!$D10</f>
        <v> </v>
      </c>
      <c r="C6" s="202"/>
      <c r="D6" s="202"/>
      <c r="E6" s="202"/>
      <c r="F6" s="203"/>
      <c r="G6" s="239"/>
      <c r="H6" s="240"/>
      <c r="I6" s="238"/>
      <c r="J6" s="238"/>
      <c r="K6" s="238"/>
      <c r="L6" s="193"/>
      <c r="M6" s="235" t="s">
        <v>92</v>
      </c>
      <c r="N6" s="201" t="str">
        <f>'②駅伝（女子）'!$J10&amp;" "&amp;'②駅伝（女子）'!$K10</f>
        <v> </v>
      </c>
      <c r="O6" s="202"/>
      <c r="P6" s="202"/>
      <c r="Q6" s="202"/>
      <c r="R6" s="203"/>
      <c r="S6" s="239"/>
      <c r="T6" s="240"/>
      <c r="U6" s="238"/>
      <c r="V6" s="238"/>
      <c r="W6" s="238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s="2" customFormat="1" ht="17.25" customHeight="1">
      <c r="A7" s="235"/>
      <c r="B7" s="204"/>
      <c r="C7" s="205"/>
      <c r="D7" s="205"/>
      <c r="E7" s="205"/>
      <c r="F7" s="206"/>
      <c r="G7" s="239"/>
      <c r="H7" s="152"/>
      <c r="I7" s="152"/>
      <c r="J7" s="152"/>
      <c r="K7" s="152"/>
      <c r="L7" s="194"/>
      <c r="M7" s="235"/>
      <c r="N7" s="204"/>
      <c r="O7" s="205"/>
      <c r="P7" s="205"/>
      <c r="Q7" s="205"/>
      <c r="R7" s="206"/>
      <c r="S7" s="239"/>
      <c r="T7" s="152"/>
      <c r="U7" s="152"/>
      <c r="V7" s="152"/>
      <c r="W7" s="15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s="2" customFormat="1" ht="34.5" customHeight="1" thickBot="1">
      <c r="A8" s="42" t="s">
        <v>68</v>
      </c>
      <c r="B8" s="236" t="str">
        <f>'②駅伝（女子）'!$C11&amp;" "&amp;'②駅伝（女子）'!$D11</f>
        <v> </v>
      </c>
      <c r="C8" s="237"/>
      <c r="D8" s="237"/>
      <c r="E8" s="237"/>
      <c r="F8" s="237"/>
      <c r="G8" s="56"/>
      <c r="H8" s="57"/>
      <c r="I8" s="58"/>
      <c r="J8" s="58"/>
      <c r="K8" s="58"/>
      <c r="L8" s="58"/>
      <c r="M8" s="42" t="s">
        <v>68</v>
      </c>
      <c r="N8" s="236" t="str">
        <f>'②駅伝（女子）'!$J11&amp;" "&amp;'②駅伝（女子）'!$K11</f>
        <v> </v>
      </c>
      <c r="O8" s="237"/>
      <c r="P8" s="237"/>
      <c r="Q8" s="237"/>
      <c r="R8" s="237"/>
      <c r="S8" s="56"/>
      <c r="T8" s="57"/>
      <c r="U8" s="58"/>
      <c r="V8" s="58"/>
      <c r="W8" s="58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2" customFormat="1" ht="34.5" customHeight="1">
      <c r="A9" s="51"/>
      <c r="B9" s="51"/>
      <c r="C9" s="61"/>
      <c r="D9" s="61"/>
      <c r="E9" s="61"/>
      <c r="F9" s="61"/>
      <c r="G9" s="62"/>
      <c r="H9" s="57"/>
      <c r="I9" s="58"/>
      <c r="J9" s="58"/>
      <c r="K9" s="58"/>
      <c r="L9" s="58"/>
      <c r="M9" s="51"/>
      <c r="N9" s="51"/>
      <c r="O9" s="61"/>
      <c r="P9" s="61"/>
      <c r="Q9" s="61"/>
      <c r="R9" s="61"/>
      <c r="S9" s="62"/>
      <c r="T9" s="57"/>
      <c r="U9" s="58"/>
      <c r="V9" s="58"/>
      <c r="W9" s="58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2" customFormat="1" ht="22.5" customHeight="1" thickBot="1">
      <c r="A10" s="44"/>
      <c r="B10" s="45"/>
      <c r="C10" s="46"/>
      <c r="D10" s="12"/>
      <c r="E10" s="12"/>
      <c r="F10" s="47"/>
      <c r="G10" s="48"/>
      <c r="H10" s="48"/>
      <c r="I10" s="12"/>
      <c r="J10" s="47"/>
      <c r="K10" s="60" t="s">
        <v>95</v>
      </c>
      <c r="L10" s="71"/>
      <c r="M10" s="44"/>
      <c r="N10" s="45"/>
      <c r="O10" s="46"/>
      <c r="P10" s="12"/>
      <c r="Q10" s="12"/>
      <c r="R10" s="47"/>
      <c r="S10" s="48"/>
      <c r="T10" s="48"/>
      <c r="U10" s="12"/>
      <c r="V10" s="47"/>
      <c r="W10" s="60" t="s">
        <v>95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13.5" customHeight="1">
      <c r="A11" s="207" t="s">
        <v>69</v>
      </c>
      <c r="B11" s="217" t="s">
        <v>93</v>
      </c>
      <c r="C11" s="218"/>
      <c r="D11" s="219"/>
      <c r="E11" s="220"/>
      <c r="F11" s="215" t="s">
        <v>70</v>
      </c>
      <c r="G11" s="244" t="s">
        <v>45</v>
      </c>
      <c r="H11" s="245"/>
      <c r="I11" s="246"/>
      <c r="J11" s="241" t="s">
        <v>71</v>
      </c>
      <c r="K11" s="242"/>
      <c r="L11" s="195"/>
      <c r="M11" s="207" t="s">
        <v>69</v>
      </c>
      <c r="N11" s="217" t="s">
        <v>93</v>
      </c>
      <c r="O11" s="218"/>
      <c r="P11" s="219"/>
      <c r="Q11" s="220"/>
      <c r="R11" s="215" t="s">
        <v>70</v>
      </c>
      <c r="S11" s="244" t="s">
        <v>45</v>
      </c>
      <c r="T11" s="245"/>
      <c r="U11" s="246"/>
      <c r="V11" s="241" t="s">
        <v>71</v>
      </c>
      <c r="W11" s="24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3.5" customHeight="1">
      <c r="A12" s="171"/>
      <c r="B12" s="221" t="s">
        <v>72</v>
      </c>
      <c r="C12" s="222"/>
      <c r="D12" s="222"/>
      <c r="E12" s="223"/>
      <c r="F12" s="216"/>
      <c r="G12" s="143"/>
      <c r="H12" s="144"/>
      <c r="I12" s="145"/>
      <c r="J12" s="143"/>
      <c r="K12" s="243"/>
      <c r="L12" s="196"/>
      <c r="M12" s="171"/>
      <c r="N12" s="221" t="s">
        <v>72</v>
      </c>
      <c r="O12" s="222"/>
      <c r="P12" s="222"/>
      <c r="Q12" s="223"/>
      <c r="R12" s="216"/>
      <c r="S12" s="143"/>
      <c r="T12" s="144"/>
      <c r="U12" s="145"/>
      <c r="V12" s="143"/>
      <c r="W12" s="24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5" customHeight="1">
      <c r="A13" s="171">
        <v>1</v>
      </c>
      <c r="B13" s="185" t="str">
        <f>'駅伝データ'!D11</f>
        <v> </v>
      </c>
      <c r="C13" s="186"/>
      <c r="D13" s="187"/>
      <c r="E13" s="188"/>
      <c r="F13" s="224">
        <f>IF('②駅伝（女子）'!G12="","",'②駅伝（女子）'!G12)</f>
      </c>
      <c r="G13" s="176"/>
      <c r="H13" s="177"/>
      <c r="I13" s="178"/>
      <c r="J13" s="247"/>
      <c r="K13" s="173"/>
      <c r="L13" s="253"/>
      <c r="M13" s="171">
        <v>1</v>
      </c>
      <c r="N13" s="185" t="str">
        <f>'駅伝データ'!D13</f>
        <v> </v>
      </c>
      <c r="O13" s="186"/>
      <c r="P13" s="187"/>
      <c r="Q13" s="188"/>
      <c r="R13" s="224">
        <f>IF('②駅伝（女子）'!N12="","",'②駅伝（女子）'!N12)</f>
      </c>
      <c r="S13" s="176"/>
      <c r="T13" s="177"/>
      <c r="U13" s="178"/>
      <c r="V13" s="247"/>
      <c r="W13" s="173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4.5" customHeight="1">
      <c r="A14" s="171"/>
      <c r="B14" s="211" t="str">
        <f>プログラム!B21</f>
        <v>　　　</v>
      </c>
      <c r="C14" s="212"/>
      <c r="D14" s="213"/>
      <c r="E14" s="214"/>
      <c r="F14" s="224"/>
      <c r="G14" s="179"/>
      <c r="H14" s="180"/>
      <c r="I14" s="180"/>
      <c r="J14" s="191"/>
      <c r="K14" s="192"/>
      <c r="L14" s="196"/>
      <c r="M14" s="171"/>
      <c r="N14" s="211" t="str">
        <f>プログラム!E21</f>
        <v>　　　</v>
      </c>
      <c r="O14" s="212"/>
      <c r="P14" s="213"/>
      <c r="Q14" s="214"/>
      <c r="R14" s="224"/>
      <c r="S14" s="179"/>
      <c r="T14" s="180"/>
      <c r="U14" s="180"/>
      <c r="V14" s="191"/>
      <c r="W14" s="19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5" customHeight="1">
      <c r="A15" s="171">
        <v>2</v>
      </c>
      <c r="B15" s="185" t="str">
        <f>'駅伝データ'!E11</f>
        <v> </v>
      </c>
      <c r="C15" s="186"/>
      <c r="D15" s="187"/>
      <c r="E15" s="188"/>
      <c r="F15" s="189">
        <f>IF('②駅伝（女子）'!G13="","",'②駅伝（女子）'!G13)</f>
      </c>
      <c r="G15" s="176"/>
      <c r="H15" s="177"/>
      <c r="I15" s="178"/>
      <c r="J15" s="248"/>
      <c r="K15" s="173"/>
      <c r="L15" s="253"/>
      <c r="M15" s="171">
        <v>2</v>
      </c>
      <c r="N15" s="185" t="str">
        <f>'駅伝データ'!E13</f>
        <v> </v>
      </c>
      <c r="O15" s="186"/>
      <c r="P15" s="187"/>
      <c r="Q15" s="188"/>
      <c r="R15" s="189">
        <f>IF('②駅伝（女子）'!N13="","",'②駅伝（女子）'!N13)</f>
      </c>
      <c r="S15" s="176"/>
      <c r="T15" s="177"/>
      <c r="U15" s="178"/>
      <c r="V15" s="248"/>
      <c r="W15" s="17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34.5" customHeight="1">
      <c r="A16" s="171"/>
      <c r="B16" s="211" t="str">
        <f>プログラム!B22</f>
        <v>　　　</v>
      </c>
      <c r="C16" s="212"/>
      <c r="D16" s="213"/>
      <c r="E16" s="214"/>
      <c r="F16" s="190"/>
      <c r="G16" s="179"/>
      <c r="H16" s="180"/>
      <c r="I16" s="180"/>
      <c r="J16" s="191"/>
      <c r="K16" s="192"/>
      <c r="L16" s="196"/>
      <c r="M16" s="171"/>
      <c r="N16" s="211" t="str">
        <f>プログラム!E22</f>
        <v>　　　</v>
      </c>
      <c r="O16" s="212"/>
      <c r="P16" s="213"/>
      <c r="Q16" s="214"/>
      <c r="R16" s="190"/>
      <c r="S16" s="179"/>
      <c r="T16" s="180"/>
      <c r="U16" s="180"/>
      <c r="V16" s="191"/>
      <c r="W16" s="19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 customHeight="1">
      <c r="A17" s="171">
        <v>3</v>
      </c>
      <c r="B17" s="185" t="str">
        <f>'駅伝データ'!F11</f>
        <v> </v>
      </c>
      <c r="C17" s="186"/>
      <c r="D17" s="187"/>
      <c r="E17" s="188"/>
      <c r="F17" s="189">
        <f>IF('②駅伝（女子）'!G14="","",'②駅伝（女子）'!G14)</f>
      </c>
      <c r="G17" s="176"/>
      <c r="H17" s="177"/>
      <c r="I17" s="178"/>
      <c r="J17" s="172"/>
      <c r="K17" s="173"/>
      <c r="L17" s="253"/>
      <c r="M17" s="171">
        <v>3</v>
      </c>
      <c r="N17" s="185" t="str">
        <f>'駅伝データ'!F13</f>
        <v> </v>
      </c>
      <c r="O17" s="186"/>
      <c r="P17" s="187"/>
      <c r="Q17" s="188"/>
      <c r="R17" s="189">
        <f>IF('②駅伝（女子）'!N14="","",'②駅伝（女子）'!N14)</f>
      </c>
      <c r="S17" s="176"/>
      <c r="T17" s="177"/>
      <c r="U17" s="178"/>
      <c r="V17" s="172"/>
      <c r="W17" s="173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34.5" customHeight="1">
      <c r="A18" s="171"/>
      <c r="B18" s="211" t="str">
        <f>プログラム!B23</f>
        <v>　　　</v>
      </c>
      <c r="C18" s="212"/>
      <c r="D18" s="213"/>
      <c r="E18" s="214"/>
      <c r="F18" s="190"/>
      <c r="G18" s="179"/>
      <c r="H18" s="180"/>
      <c r="I18" s="180"/>
      <c r="J18" s="191"/>
      <c r="K18" s="192"/>
      <c r="L18" s="196"/>
      <c r="M18" s="171"/>
      <c r="N18" s="211" t="str">
        <f>プログラム!E23</f>
        <v>　　　</v>
      </c>
      <c r="O18" s="212"/>
      <c r="P18" s="213"/>
      <c r="Q18" s="214"/>
      <c r="R18" s="190"/>
      <c r="S18" s="179"/>
      <c r="T18" s="180"/>
      <c r="U18" s="180"/>
      <c r="V18" s="191"/>
      <c r="W18" s="192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171">
        <v>4</v>
      </c>
      <c r="B19" s="185" t="str">
        <f>'駅伝データ'!G11</f>
        <v> </v>
      </c>
      <c r="C19" s="186"/>
      <c r="D19" s="187"/>
      <c r="E19" s="188"/>
      <c r="F19" s="189">
        <f>IF('②駅伝（女子）'!G15="","",'②駅伝（女子）'!G15)</f>
      </c>
      <c r="G19" s="176"/>
      <c r="H19" s="177"/>
      <c r="I19" s="178"/>
      <c r="J19" s="172"/>
      <c r="K19" s="173"/>
      <c r="L19" s="253"/>
      <c r="M19" s="171">
        <v>4</v>
      </c>
      <c r="N19" s="185" t="str">
        <f>'駅伝データ'!G13</f>
        <v> </v>
      </c>
      <c r="O19" s="186"/>
      <c r="P19" s="187"/>
      <c r="Q19" s="188"/>
      <c r="R19" s="189">
        <f>IF('②駅伝（女子）'!N15="","",'②駅伝（女子）'!N15)</f>
      </c>
      <c r="S19" s="176"/>
      <c r="T19" s="177"/>
      <c r="U19" s="178"/>
      <c r="V19" s="172"/>
      <c r="W19" s="173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4.5" customHeight="1">
      <c r="A20" s="171"/>
      <c r="B20" s="211" t="str">
        <f>プログラム!B24</f>
        <v>　　　</v>
      </c>
      <c r="C20" s="212"/>
      <c r="D20" s="213"/>
      <c r="E20" s="214"/>
      <c r="F20" s="190"/>
      <c r="G20" s="179"/>
      <c r="H20" s="180"/>
      <c r="I20" s="180"/>
      <c r="J20" s="191"/>
      <c r="K20" s="192"/>
      <c r="L20" s="196"/>
      <c r="M20" s="171"/>
      <c r="N20" s="211" t="str">
        <f>プログラム!E24</f>
        <v>　　　</v>
      </c>
      <c r="O20" s="212"/>
      <c r="P20" s="213"/>
      <c r="Q20" s="214"/>
      <c r="R20" s="190"/>
      <c r="S20" s="179"/>
      <c r="T20" s="180"/>
      <c r="U20" s="180"/>
      <c r="V20" s="191"/>
      <c r="W20" s="19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>
      <c r="A21" s="171">
        <v>5</v>
      </c>
      <c r="B21" s="185" t="str">
        <f>'駅伝データ'!H11</f>
        <v> </v>
      </c>
      <c r="C21" s="186"/>
      <c r="D21" s="187"/>
      <c r="E21" s="188"/>
      <c r="F21" s="189">
        <f>IF('②駅伝（女子）'!G16="","",'②駅伝（女子）'!G16)</f>
      </c>
      <c r="G21" s="176"/>
      <c r="H21" s="177"/>
      <c r="I21" s="178"/>
      <c r="J21" s="172"/>
      <c r="K21" s="173"/>
      <c r="L21" s="253"/>
      <c r="M21" s="171">
        <v>5</v>
      </c>
      <c r="N21" s="185" t="str">
        <f>'駅伝データ'!H13</f>
        <v> </v>
      </c>
      <c r="O21" s="186"/>
      <c r="P21" s="187"/>
      <c r="Q21" s="188"/>
      <c r="R21" s="189">
        <f>IF('②駅伝（女子）'!N16="","",'②駅伝（女子）'!N16)</f>
      </c>
      <c r="S21" s="176"/>
      <c r="T21" s="177"/>
      <c r="U21" s="178"/>
      <c r="V21" s="172"/>
      <c r="W21" s="173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4.5" customHeight="1">
      <c r="A22" s="171"/>
      <c r="B22" s="211" t="str">
        <f>プログラム!B25</f>
        <v>　　　</v>
      </c>
      <c r="C22" s="212"/>
      <c r="D22" s="213"/>
      <c r="E22" s="214"/>
      <c r="F22" s="190"/>
      <c r="G22" s="179"/>
      <c r="H22" s="180"/>
      <c r="I22" s="180"/>
      <c r="J22" s="191"/>
      <c r="K22" s="192"/>
      <c r="L22" s="196"/>
      <c r="M22" s="171"/>
      <c r="N22" s="211" t="str">
        <f>プログラム!E25</f>
        <v>　　　</v>
      </c>
      <c r="O22" s="212"/>
      <c r="P22" s="213"/>
      <c r="Q22" s="214"/>
      <c r="R22" s="190"/>
      <c r="S22" s="179"/>
      <c r="T22" s="180"/>
      <c r="U22" s="180"/>
      <c r="V22" s="191"/>
      <c r="W22" s="19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 customHeight="1">
      <c r="A23" s="171">
        <v>6</v>
      </c>
      <c r="B23" s="185" t="str">
        <f>'駅伝データ'!I11</f>
        <v> </v>
      </c>
      <c r="C23" s="186"/>
      <c r="D23" s="187"/>
      <c r="E23" s="188"/>
      <c r="F23" s="189">
        <f>IF('②駅伝（女子）'!G17="","",'②駅伝（女子）'!G17)</f>
      </c>
      <c r="G23" s="176"/>
      <c r="H23" s="177"/>
      <c r="I23" s="178"/>
      <c r="J23" s="172"/>
      <c r="K23" s="173"/>
      <c r="L23" s="253"/>
      <c r="M23" s="171">
        <v>6</v>
      </c>
      <c r="N23" s="185" t="str">
        <f>'駅伝データ'!I13</f>
        <v> </v>
      </c>
      <c r="O23" s="186"/>
      <c r="P23" s="187"/>
      <c r="Q23" s="188"/>
      <c r="R23" s="189">
        <f>IF('②駅伝（女子）'!N17="","",'②駅伝（女子）'!N17)</f>
      </c>
      <c r="S23" s="176"/>
      <c r="T23" s="177"/>
      <c r="U23" s="178"/>
      <c r="V23" s="172"/>
      <c r="W23" s="173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4.5" customHeight="1">
      <c r="A24" s="171"/>
      <c r="B24" s="211" t="str">
        <f>プログラム!B26</f>
        <v>　　　</v>
      </c>
      <c r="C24" s="212"/>
      <c r="D24" s="213"/>
      <c r="E24" s="214"/>
      <c r="F24" s="190"/>
      <c r="G24" s="179"/>
      <c r="H24" s="180"/>
      <c r="I24" s="180"/>
      <c r="J24" s="191"/>
      <c r="K24" s="192"/>
      <c r="L24" s="196"/>
      <c r="M24" s="171"/>
      <c r="N24" s="211" t="str">
        <f>プログラム!E26</f>
        <v>　　　</v>
      </c>
      <c r="O24" s="212"/>
      <c r="P24" s="213"/>
      <c r="Q24" s="214"/>
      <c r="R24" s="190"/>
      <c r="S24" s="179"/>
      <c r="T24" s="180"/>
      <c r="U24" s="180"/>
      <c r="V24" s="191"/>
      <c r="W24" s="19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171">
        <v>7</v>
      </c>
      <c r="B25" s="185" t="str">
        <f>'駅伝データ'!J11</f>
        <v> </v>
      </c>
      <c r="C25" s="186"/>
      <c r="D25" s="187"/>
      <c r="E25" s="188"/>
      <c r="F25" s="189">
        <f>IF('②駅伝（女子）'!G18="","",'②駅伝（女子）'!G18)</f>
      </c>
      <c r="G25" s="176"/>
      <c r="H25" s="177"/>
      <c r="I25" s="178"/>
      <c r="J25" s="172"/>
      <c r="K25" s="173"/>
      <c r="L25" s="253"/>
      <c r="M25" s="171">
        <v>7</v>
      </c>
      <c r="N25" s="185" t="str">
        <f>'駅伝データ'!J13</f>
        <v> </v>
      </c>
      <c r="O25" s="186"/>
      <c r="P25" s="187"/>
      <c r="Q25" s="188"/>
      <c r="R25" s="189">
        <f>IF('②駅伝（女子）'!N18="","",'②駅伝（女子）'!N18)</f>
      </c>
      <c r="S25" s="176"/>
      <c r="T25" s="177"/>
      <c r="U25" s="178"/>
      <c r="V25" s="172"/>
      <c r="W25" s="17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4.5" customHeight="1">
      <c r="A26" s="171"/>
      <c r="B26" s="211" t="str">
        <f>プログラム!B27</f>
        <v>　　　</v>
      </c>
      <c r="C26" s="212"/>
      <c r="D26" s="213"/>
      <c r="E26" s="214"/>
      <c r="F26" s="190"/>
      <c r="G26" s="179"/>
      <c r="H26" s="180"/>
      <c r="I26" s="180"/>
      <c r="J26" s="191"/>
      <c r="K26" s="192"/>
      <c r="L26" s="196"/>
      <c r="M26" s="171"/>
      <c r="N26" s="211" t="str">
        <f>プログラム!E27</f>
        <v>　　　</v>
      </c>
      <c r="O26" s="212"/>
      <c r="P26" s="213"/>
      <c r="Q26" s="214"/>
      <c r="R26" s="190"/>
      <c r="S26" s="179"/>
      <c r="T26" s="180"/>
      <c r="U26" s="180"/>
      <c r="V26" s="191"/>
      <c r="W26" s="19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>
      <c r="A27" s="171">
        <v>8</v>
      </c>
      <c r="B27" s="185" t="str">
        <f>'駅伝データ'!K11</f>
        <v> </v>
      </c>
      <c r="C27" s="186"/>
      <c r="D27" s="187"/>
      <c r="E27" s="188"/>
      <c r="F27" s="189">
        <f>IF('②駅伝（女子）'!G19="","",'②駅伝（女子）'!G19)</f>
      </c>
      <c r="G27" s="176"/>
      <c r="H27" s="177"/>
      <c r="I27" s="178"/>
      <c r="J27" s="172"/>
      <c r="K27" s="173"/>
      <c r="L27" s="253"/>
      <c r="M27" s="171">
        <v>8</v>
      </c>
      <c r="N27" s="185" t="str">
        <f>'駅伝データ'!K13</f>
        <v> </v>
      </c>
      <c r="O27" s="186"/>
      <c r="P27" s="187"/>
      <c r="Q27" s="188"/>
      <c r="R27" s="189">
        <f>IF('②駅伝（女子）'!N19="","",'②駅伝（女子）'!N19)</f>
      </c>
      <c r="S27" s="176"/>
      <c r="T27" s="177"/>
      <c r="U27" s="178"/>
      <c r="V27" s="172"/>
      <c r="W27" s="173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4.5" customHeight="1" thickBot="1">
      <c r="A28" s="229"/>
      <c r="B28" s="264" t="str">
        <f>プログラム!B28</f>
        <v>　　　</v>
      </c>
      <c r="C28" s="265"/>
      <c r="D28" s="266"/>
      <c r="E28" s="267"/>
      <c r="F28" s="230"/>
      <c r="G28" s="183"/>
      <c r="H28" s="184"/>
      <c r="I28" s="184"/>
      <c r="J28" s="174"/>
      <c r="K28" s="175"/>
      <c r="L28" s="196"/>
      <c r="M28" s="229"/>
      <c r="N28" s="264" t="str">
        <f>プログラム!E28</f>
        <v>　　　</v>
      </c>
      <c r="O28" s="265"/>
      <c r="P28" s="266"/>
      <c r="Q28" s="267"/>
      <c r="R28" s="230"/>
      <c r="S28" s="183"/>
      <c r="T28" s="184"/>
      <c r="U28" s="184"/>
      <c r="V28" s="174"/>
      <c r="W28" s="175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2" customFormat="1" ht="15" customHeight="1">
      <c r="A29" s="255"/>
      <c r="B29" s="257"/>
      <c r="C29" s="257"/>
      <c r="D29" s="219"/>
      <c r="E29" s="258"/>
      <c r="F29" s="263"/>
      <c r="G29" s="261"/>
      <c r="H29" s="261"/>
      <c r="I29" s="262"/>
      <c r="J29" s="259"/>
      <c r="K29" s="260"/>
      <c r="L29" s="167"/>
      <c r="M29" s="255"/>
      <c r="N29" s="257"/>
      <c r="O29" s="257"/>
      <c r="P29" s="219"/>
      <c r="Q29" s="258"/>
      <c r="R29" s="263"/>
      <c r="S29" s="261"/>
      <c r="T29" s="261"/>
      <c r="U29" s="262"/>
      <c r="V29" s="259"/>
      <c r="W29" s="26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2" customFormat="1" ht="34.5" customHeight="1">
      <c r="A30" s="255"/>
      <c r="B30" s="251"/>
      <c r="C30" s="251"/>
      <c r="D30" s="251"/>
      <c r="E30" s="251"/>
      <c r="F30" s="263"/>
      <c r="G30" s="262"/>
      <c r="H30" s="262"/>
      <c r="I30" s="262"/>
      <c r="J30" s="260"/>
      <c r="K30" s="260"/>
      <c r="L30" s="251"/>
      <c r="M30" s="255"/>
      <c r="N30" s="251"/>
      <c r="O30" s="251"/>
      <c r="P30" s="251"/>
      <c r="Q30" s="251"/>
      <c r="R30" s="263"/>
      <c r="S30" s="262"/>
      <c r="T30" s="262"/>
      <c r="U30" s="262"/>
      <c r="V30" s="260"/>
      <c r="W30" s="26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2" customFormat="1" ht="15" customHeight="1">
      <c r="A31" s="255"/>
      <c r="B31" s="255"/>
      <c r="C31" s="255"/>
      <c r="D31" s="167"/>
      <c r="E31" s="240"/>
      <c r="F31" s="263"/>
      <c r="G31" s="261"/>
      <c r="H31" s="261"/>
      <c r="I31" s="262"/>
      <c r="J31" s="259"/>
      <c r="K31" s="260"/>
      <c r="L31" s="167"/>
      <c r="M31" s="255"/>
      <c r="N31" s="255"/>
      <c r="O31" s="255"/>
      <c r="P31" s="167"/>
      <c r="Q31" s="240"/>
      <c r="R31" s="263"/>
      <c r="S31" s="261"/>
      <c r="T31" s="261"/>
      <c r="U31" s="262"/>
      <c r="V31" s="259"/>
      <c r="W31" s="26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2" customFormat="1" ht="34.5" customHeight="1">
      <c r="A32" s="255"/>
      <c r="B32" s="251"/>
      <c r="C32" s="251"/>
      <c r="D32" s="251"/>
      <c r="E32" s="251"/>
      <c r="F32" s="263"/>
      <c r="G32" s="262"/>
      <c r="H32" s="262"/>
      <c r="I32" s="262"/>
      <c r="J32" s="260"/>
      <c r="K32" s="260"/>
      <c r="L32" s="251"/>
      <c r="M32" s="255"/>
      <c r="N32" s="251"/>
      <c r="O32" s="251"/>
      <c r="P32" s="251"/>
      <c r="Q32" s="251"/>
      <c r="R32" s="263"/>
      <c r="S32" s="262"/>
      <c r="T32" s="262"/>
      <c r="U32" s="262"/>
      <c r="V32" s="260"/>
      <c r="W32" s="26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23" ht="39.75" customHeight="1">
      <c r="B33" s="256"/>
      <c r="C33" s="251"/>
      <c r="D33" s="251"/>
      <c r="E33" s="251"/>
      <c r="G33" s="256"/>
      <c r="H33" s="251"/>
      <c r="I33" s="251"/>
      <c r="J33" s="256"/>
      <c r="K33" s="251"/>
      <c r="N33" s="256"/>
      <c r="O33" s="251"/>
      <c r="P33" s="251"/>
      <c r="Q33" s="251"/>
      <c r="S33" s="256"/>
      <c r="T33" s="251"/>
      <c r="U33" s="251"/>
      <c r="V33" s="256"/>
      <c r="W33" s="251"/>
    </row>
    <row r="34" spans="1:23" ht="39.75" customHeight="1">
      <c r="A34" s="169"/>
      <c r="B34" s="169"/>
      <c r="C34" s="169"/>
      <c r="D34" s="169"/>
      <c r="E34" s="169"/>
      <c r="F34" s="170"/>
      <c r="G34" s="170"/>
      <c r="H34" s="170"/>
      <c r="I34" s="170"/>
      <c r="J34" s="170"/>
      <c r="K34" s="170"/>
      <c r="L34" s="70"/>
      <c r="M34" s="169" t="s">
        <v>163</v>
      </c>
      <c r="N34" s="169"/>
      <c r="O34" s="169"/>
      <c r="P34" s="169"/>
      <c r="Q34" s="169"/>
      <c r="R34" s="170"/>
      <c r="S34" s="170"/>
      <c r="T34" s="170"/>
      <c r="U34" s="170"/>
      <c r="V34" s="170"/>
      <c r="W34" s="170"/>
    </row>
  </sheetData>
  <sheetProtection password="CC4D" sheet="1"/>
  <mergeCells count="170">
    <mergeCell ref="A31:A32"/>
    <mergeCell ref="F31:F32"/>
    <mergeCell ref="B5:F5"/>
    <mergeCell ref="B6:F7"/>
    <mergeCell ref="K6:K7"/>
    <mergeCell ref="G25:I26"/>
    <mergeCell ref="J31:K32"/>
    <mergeCell ref="G27:I28"/>
    <mergeCell ref="G29:I30"/>
    <mergeCell ref="A13:A14"/>
    <mergeCell ref="A21:A22"/>
    <mergeCell ref="B16:E16"/>
    <mergeCell ref="F19:F20"/>
    <mergeCell ref="F21:F22"/>
    <mergeCell ref="A25:A26"/>
    <mergeCell ref="A23:A24"/>
    <mergeCell ref="B24:E24"/>
    <mergeCell ref="B25:E25"/>
    <mergeCell ref="B23:E23"/>
    <mergeCell ref="B19:E19"/>
    <mergeCell ref="G15:I16"/>
    <mergeCell ref="A11:A12"/>
    <mergeCell ref="A17:A18"/>
    <mergeCell ref="B18:E18"/>
    <mergeCell ref="B15:E15"/>
    <mergeCell ref="A15:A16"/>
    <mergeCell ref="F15:F16"/>
    <mergeCell ref="B12:E12"/>
    <mergeCell ref="A29:A30"/>
    <mergeCell ref="F29:F30"/>
    <mergeCell ref="A19:A20"/>
    <mergeCell ref="B20:E20"/>
    <mergeCell ref="B21:E21"/>
    <mergeCell ref="B22:E22"/>
    <mergeCell ref="B28:E28"/>
    <mergeCell ref="A27:A28"/>
    <mergeCell ref="B29:E30"/>
    <mergeCell ref="B26:E26"/>
    <mergeCell ref="J6:J7"/>
    <mergeCell ref="B13:E13"/>
    <mergeCell ref="A6:A7"/>
    <mergeCell ref="B8:F8"/>
    <mergeCell ref="J17:K18"/>
    <mergeCell ref="J19:K20"/>
    <mergeCell ref="F11:F12"/>
    <mergeCell ref="F17:F18"/>
    <mergeCell ref="G19:I20"/>
    <mergeCell ref="G11:I12"/>
    <mergeCell ref="M11:M12"/>
    <mergeCell ref="J27:K28"/>
    <mergeCell ref="B17:E17"/>
    <mergeCell ref="J23:K24"/>
    <mergeCell ref="F23:F24"/>
    <mergeCell ref="F25:F26"/>
    <mergeCell ref="J25:K26"/>
    <mergeCell ref="G21:I22"/>
    <mergeCell ref="G17:I18"/>
    <mergeCell ref="F13:F14"/>
    <mergeCell ref="G23:I24"/>
    <mergeCell ref="B27:E27"/>
    <mergeCell ref="F27:F28"/>
    <mergeCell ref="J11:K12"/>
    <mergeCell ref="J13:K14"/>
    <mergeCell ref="J15:K16"/>
    <mergeCell ref="J21:K22"/>
    <mergeCell ref="B11:E11"/>
    <mergeCell ref="B14:E14"/>
    <mergeCell ref="G13:I14"/>
    <mergeCell ref="B4:F4"/>
    <mergeCell ref="N4:R4"/>
    <mergeCell ref="M6:M7"/>
    <mergeCell ref="N6:R7"/>
    <mergeCell ref="S6:S7"/>
    <mergeCell ref="U6:U7"/>
    <mergeCell ref="G6:G7"/>
    <mergeCell ref="H6:H7"/>
    <mergeCell ref="I6:I7"/>
    <mergeCell ref="N5:R5"/>
    <mergeCell ref="V11:W12"/>
    <mergeCell ref="W6:W7"/>
    <mergeCell ref="T6:T7"/>
    <mergeCell ref="S13:U14"/>
    <mergeCell ref="V13:W14"/>
    <mergeCell ref="V6:V7"/>
    <mergeCell ref="N11:Q11"/>
    <mergeCell ref="N12:Q12"/>
    <mergeCell ref="N8:R8"/>
    <mergeCell ref="S11:U12"/>
    <mergeCell ref="M17:M18"/>
    <mergeCell ref="N17:Q17"/>
    <mergeCell ref="R17:R18"/>
    <mergeCell ref="S17:U18"/>
    <mergeCell ref="N18:Q18"/>
    <mergeCell ref="R11:R12"/>
    <mergeCell ref="M13:M14"/>
    <mergeCell ref="N13:Q13"/>
    <mergeCell ref="R13:R14"/>
    <mergeCell ref="M15:M16"/>
    <mergeCell ref="V17:W18"/>
    <mergeCell ref="V19:W20"/>
    <mergeCell ref="N20:Q20"/>
    <mergeCell ref="M19:M20"/>
    <mergeCell ref="N14:Q14"/>
    <mergeCell ref="V21:W22"/>
    <mergeCell ref="N22:Q22"/>
    <mergeCell ref="S15:U16"/>
    <mergeCell ref="N15:Q15"/>
    <mergeCell ref="R15:R16"/>
    <mergeCell ref="V15:W16"/>
    <mergeCell ref="N19:Q19"/>
    <mergeCell ref="N16:Q16"/>
    <mergeCell ref="M21:M22"/>
    <mergeCell ref="N21:Q21"/>
    <mergeCell ref="R21:R22"/>
    <mergeCell ref="S21:U22"/>
    <mergeCell ref="R19:R20"/>
    <mergeCell ref="S19:U20"/>
    <mergeCell ref="M23:M24"/>
    <mergeCell ref="N23:Q23"/>
    <mergeCell ref="R23:R24"/>
    <mergeCell ref="S23:U24"/>
    <mergeCell ref="M25:M26"/>
    <mergeCell ref="N25:Q25"/>
    <mergeCell ref="R25:R26"/>
    <mergeCell ref="S25:U26"/>
    <mergeCell ref="N26:Q26"/>
    <mergeCell ref="V23:W24"/>
    <mergeCell ref="N24:Q24"/>
    <mergeCell ref="V25:W26"/>
    <mergeCell ref="V27:W28"/>
    <mergeCell ref="N28:Q28"/>
    <mergeCell ref="V29:W30"/>
    <mergeCell ref="M27:M28"/>
    <mergeCell ref="N27:Q27"/>
    <mergeCell ref="M29:M30"/>
    <mergeCell ref="R29:R30"/>
    <mergeCell ref="S29:U30"/>
    <mergeCell ref="R27:R28"/>
    <mergeCell ref="S27:U28"/>
    <mergeCell ref="S33:U33"/>
    <mergeCell ref="V33:W33"/>
    <mergeCell ref="V31:W32"/>
    <mergeCell ref="M31:M32"/>
    <mergeCell ref="R31:R32"/>
    <mergeCell ref="S31:U32"/>
    <mergeCell ref="B31:E32"/>
    <mergeCell ref="B33:E33"/>
    <mergeCell ref="G33:I33"/>
    <mergeCell ref="J33:K33"/>
    <mergeCell ref="N33:Q33"/>
    <mergeCell ref="N29:Q30"/>
    <mergeCell ref="N31:Q32"/>
    <mergeCell ref="J29:K30"/>
    <mergeCell ref="G31:I32"/>
    <mergeCell ref="L21:L22"/>
    <mergeCell ref="L23:L24"/>
    <mergeCell ref="L25:L26"/>
    <mergeCell ref="L27:L28"/>
    <mergeCell ref="L29:L30"/>
    <mergeCell ref="L31:L32"/>
    <mergeCell ref="A34:K34"/>
    <mergeCell ref="M34:W34"/>
    <mergeCell ref="A1:W1"/>
    <mergeCell ref="A2:W2"/>
    <mergeCell ref="L6:L7"/>
    <mergeCell ref="L11:L12"/>
    <mergeCell ref="L13:L14"/>
    <mergeCell ref="L15:L16"/>
    <mergeCell ref="L17:L18"/>
    <mergeCell ref="L19:L20"/>
  </mergeCells>
  <conditionalFormatting sqref="AI8:AI9">
    <cfRule type="expression" priority="1" dxfId="102" stopIfTrue="1">
      <formula>⑤ｵｰﾀﾞｰ用紙（女子）!#REF!&lt;&gt;"教職員外"</formula>
    </cfRule>
  </conditionalFormatting>
  <conditionalFormatting sqref="AI6:AI7">
    <cfRule type="expression" priority="2" dxfId="102" stopIfTrue="1">
      <formula>AL6&lt;&gt;"校長"</formula>
    </cfRule>
  </conditionalFormatting>
  <conditionalFormatting sqref="AH8:AH9">
    <cfRule type="expression" priority="3" dxfId="102" stopIfTrue="1">
      <formula>⑤ｵｰﾀﾞｰ用紙（女子）!#REF!&lt;&gt;"教職員外"</formula>
    </cfRule>
  </conditionalFormatting>
  <conditionalFormatting sqref="AH6:AH7">
    <cfRule type="expression" priority="4" dxfId="102" stopIfTrue="1">
      <formula>AL6&lt;&gt;"校長"</formula>
    </cfRule>
  </conditionalFormatting>
  <conditionalFormatting sqref="AG8:AG9">
    <cfRule type="expression" priority="5" dxfId="102" stopIfTrue="1">
      <formula>⑤ｵｰﾀﾞｰ用紙（女子）!#REF!&lt;&gt;"教職員外"</formula>
    </cfRule>
  </conditionalFormatting>
  <conditionalFormatting sqref="AG6:AG7">
    <cfRule type="expression" priority="6" dxfId="102" stopIfTrue="1">
      <formula>AL6&lt;&gt;"校長"</formula>
    </cfRule>
  </conditionalFormatting>
  <conditionalFormatting sqref="AF8:AF9">
    <cfRule type="expression" priority="7" dxfId="102" stopIfTrue="1">
      <formula>⑤ｵｰﾀﾞｰ用紙（女子）!#REF!&lt;&gt;"教職員外"</formula>
    </cfRule>
  </conditionalFormatting>
  <conditionalFormatting sqref="AF6:AF7">
    <cfRule type="expression" priority="8" dxfId="102" stopIfTrue="1">
      <formula>AL6&lt;&gt;"校長"</formula>
    </cfRule>
  </conditionalFormatting>
  <conditionalFormatting sqref="AE8:AE9">
    <cfRule type="expression" priority="9" dxfId="102" stopIfTrue="1">
      <formula>⑤ｵｰﾀﾞｰ用紙（女子）!#REF!&lt;&gt;"教職員外"</formula>
    </cfRule>
  </conditionalFormatting>
  <conditionalFormatting sqref="AE6:AE7">
    <cfRule type="expression" priority="10" dxfId="102" stopIfTrue="1">
      <formula>AL6&lt;&gt;"校長"</formula>
    </cfRule>
  </conditionalFormatting>
  <conditionalFormatting sqref="AD8:AD9">
    <cfRule type="expression" priority="11" dxfId="102" stopIfTrue="1">
      <formula>⑤ｵｰﾀﾞｰ用紙（女子）!#REF!&lt;&gt;"教職員外"</formula>
    </cfRule>
  </conditionalFormatting>
  <conditionalFormatting sqref="AD6:AD7">
    <cfRule type="expression" priority="12" dxfId="102" stopIfTrue="1">
      <formula>AL6&lt;&gt;"校長"</formula>
    </cfRule>
  </conditionalFormatting>
  <conditionalFormatting sqref="AC8:AC9">
    <cfRule type="expression" priority="13" dxfId="102" stopIfTrue="1">
      <formula>⑤ｵｰﾀﾞｰ用紙（女子）!#REF!&lt;&gt;"教職員外"</formula>
    </cfRule>
  </conditionalFormatting>
  <conditionalFormatting sqref="AC6:AC7">
    <cfRule type="expression" priority="14" dxfId="102" stopIfTrue="1">
      <formula>AL6&lt;&gt;"校長"</formula>
    </cfRule>
  </conditionalFormatting>
  <conditionalFormatting sqref="AB8:AB9">
    <cfRule type="expression" priority="15" dxfId="102" stopIfTrue="1">
      <formula>⑤ｵｰﾀﾞｰ用紙（女子）!#REF!&lt;&gt;"教職員外"</formula>
    </cfRule>
  </conditionalFormatting>
  <conditionalFormatting sqref="AB6:AB7">
    <cfRule type="expression" priority="16" dxfId="102" stopIfTrue="1">
      <formula>AL6&lt;&gt;"校長"</formula>
    </cfRule>
  </conditionalFormatting>
  <conditionalFormatting sqref="AA8:AA9">
    <cfRule type="expression" priority="17" dxfId="102" stopIfTrue="1">
      <formula>⑤ｵｰﾀﾞｰ用紙（女子）!#REF!&lt;&gt;"教職員外"</formula>
    </cfRule>
  </conditionalFormatting>
  <conditionalFormatting sqref="AA6:AA7">
    <cfRule type="expression" priority="18" dxfId="102" stopIfTrue="1">
      <formula>AL6&lt;&gt;"校長"</formula>
    </cfRule>
  </conditionalFormatting>
  <conditionalFormatting sqref="Z8:Z9">
    <cfRule type="expression" priority="19" dxfId="102" stopIfTrue="1">
      <formula>⑤ｵｰﾀﾞｰ用紙（女子）!#REF!&lt;&gt;"教職員外"</formula>
    </cfRule>
  </conditionalFormatting>
  <conditionalFormatting sqref="Z6:Z7">
    <cfRule type="expression" priority="20" dxfId="102" stopIfTrue="1">
      <formula>AL6&lt;&gt;"校長"</formula>
    </cfRule>
  </conditionalFormatting>
  <conditionalFormatting sqref="X8:X9">
    <cfRule type="expression" priority="21" dxfId="102" stopIfTrue="1">
      <formula>⑤ｵｰﾀﾞｰ用紙（女子）!#REF!&lt;&gt;"教職員外"</formula>
    </cfRule>
  </conditionalFormatting>
  <conditionalFormatting sqref="Y8:Y9">
    <cfRule type="expression" priority="22" dxfId="102" stopIfTrue="1">
      <formula>⑤ｵｰﾀﾞｰ用紙（女子）!#REF!&lt;&gt;"教職員外"</formula>
    </cfRule>
  </conditionalFormatting>
  <conditionalFormatting sqref="X6:X7">
    <cfRule type="expression" priority="23" dxfId="102" stopIfTrue="1">
      <formula>AL6&lt;&gt;"校長"</formula>
    </cfRule>
  </conditionalFormatting>
  <conditionalFormatting sqref="Y6:Y7">
    <cfRule type="expression" priority="24" dxfId="102" stopIfTrue="1">
      <formula>AL6&lt;&gt;"校長"</formula>
    </cfRule>
  </conditionalFormatting>
  <dataValidations count="3">
    <dataValidation allowBlank="1" showInputMessage="1" showErrorMessage="1" imeMode="hiragana" sqref="N5 B5"/>
    <dataValidation allowBlank="1" showInputMessage="1" showErrorMessage="1" imeMode="disabled" sqref="B10:C10 F10 N10:O10 R10"/>
    <dataValidation allowBlank="1" showInputMessage="1" showErrorMessage="1" imeMode="fullKatakana" sqref="B31:C31 B13:C29 N13:O29 N31:O31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  <colBreaks count="1" manualBreakCount="1">
    <brk id="2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3"/>
  <sheetViews>
    <sheetView view="pageBreakPreview" zoomScaleSheetLayoutView="100" workbookViewId="0" topLeftCell="A1">
      <selection activeCell="A1" sqref="A1:L1"/>
    </sheetView>
  </sheetViews>
  <sheetFormatPr defaultColWidth="13.00390625" defaultRowHeight="13.5"/>
  <cols>
    <col min="1" max="1" width="14.00390625" style="1" customWidth="1"/>
    <col min="2" max="2" width="8.625" style="1" customWidth="1"/>
    <col min="3" max="4" width="13.00390625" style="1" customWidth="1"/>
    <col min="5" max="5" width="5.875" style="1" customWidth="1"/>
    <col min="6" max="6" width="8.875" style="1" customWidth="1"/>
    <col min="7" max="7" width="13.00390625" style="1" customWidth="1"/>
    <col min="8" max="8" width="8.625" style="1" customWidth="1"/>
    <col min="9" max="10" width="13.00390625" style="1" customWidth="1"/>
    <col min="11" max="11" width="5.875" style="1" customWidth="1"/>
    <col min="12" max="12" width="8.875" style="1" customWidth="1"/>
    <col min="13" max="13" width="14.00390625" style="1" customWidth="1"/>
    <col min="14" max="14" width="8.625" style="1" customWidth="1"/>
    <col min="15" max="16" width="13.00390625" style="1" customWidth="1"/>
    <col min="17" max="17" width="5.875" style="1" customWidth="1"/>
    <col min="18" max="18" width="8.875" style="1" customWidth="1"/>
    <col min="19" max="19" width="13.00390625" style="1" customWidth="1"/>
    <col min="20" max="20" width="8.625" style="1" customWidth="1"/>
    <col min="21" max="22" width="13.00390625" style="1" customWidth="1"/>
    <col min="23" max="23" width="5.875" style="1" customWidth="1"/>
    <col min="24" max="24" width="8.875" style="1" customWidth="1"/>
    <col min="25" max="16384" width="13.00390625" style="1" customWidth="1"/>
  </cols>
  <sheetData>
    <row r="1" spans="1:24" ht="21">
      <c r="A1" s="249" t="s">
        <v>205</v>
      </c>
      <c r="B1" s="249"/>
      <c r="C1" s="249"/>
      <c r="D1" s="249"/>
      <c r="E1" s="249"/>
      <c r="F1" s="249"/>
      <c r="G1" s="105"/>
      <c r="H1" s="105"/>
      <c r="I1" s="105"/>
      <c r="J1" s="105"/>
      <c r="K1" s="105"/>
      <c r="L1" s="105"/>
      <c r="M1" s="249" t="s">
        <v>205</v>
      </c>
      <c r="N1" s="249"/>
      <c r="O1" s="249"/>
      <c r="P1" s="249"/>
      <c r="Q1" s="249"/>
      <c r="R1" s="249"/>
      <c r="S1" s="105"/>
      <c r="T1" s="105"/>
      <c r="U1" s="105"/>
      <c r="V1" s="105"/>
      <c r="W1" s="105"/>
      <c r="X1" s="105"/>
    </row>
    <row r="2" spans="1:24" ht="21">
      <c r="A2" s="252" t="s">
        <v>121</v>
      </c>
      <c r="B2" s="252"/>
      <c r="C2" s="252"/>
      <c r="D2" s="252"/>
      <c r="E2" s="252"/>
      <c r="F2" s="252"/>
      <c r="G2" s="105"/>
      <c r="H2" s="105"/>
      <c r="I2" s="105"/>
      <c r="J2" s="105"/>
      <c r="K2" s="105"/>
      <c r="L2" s="105"/>
      <c r="M2" s="252" t="s">
        <v>121</v>
      </c>
      <c r="N2" s="252"/>
      <c r="O2" s="252"/>
      <c r="P2" s="252"/>
      <c r="Q2" s="252"/>
      <c r="R2" s="252"/>
      <c r="S2" s="105"/>
      <c r="T2" s="105"/>
      <c r="U2" s="105"/>
      <c r="V2" s="105"/>
      <c r="W2" s="105"/>
      <c r="X2" s="105"/>
    </row>
    <row r="3" spans="1:35" s="2" customFormat="1" ht="30" customHeight="1" thickBot="1">
      <c r="A3" s="37"/>
      <c r="B3" s="12"/>
      <c r="C3" s="38"/>
      <c r="D3" s="38"/>
      <c r="E3" s="38"/>
      <c r="F3" s="38"/>
      <c r="G3" s="40"/>
      <c r="H3" s="12"/>
      <c r="I3" s="38"/>
      <c r="J3" s="38"/>
      <c r="K3" s="38"/>
      <c r="L3" s="38"/>
      <c r="M3" s="37"/>
      <c r="N3" s="12"/>
      <c r="O3" s="38"/>
      <c r="P3" s="38"/>
      <c r="Q3" s="38"/>
      <c r="R3" s="38"/>
      <c r="S3" s="40"/>
      <c r="T3" s="12"/>
      <c r="U3" s="38"/>
      <c r="V3" s="38"/>
      <c r="W3" s="38"/>
      <c r="X3" s="38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2" customFormat="1" ht="34.5" customHeight="1">
      <c r="A4" s="69" t="s">
        <v>116</v>
      </c>
      <c r="B4" s="208">
        <f>IF('駅伝データ'!A4="","",'駅伝データ'!A4)</f>
      </c>
      <c r="C4" s="274"/>
      <c r="D4" s="274"/>
      <c r="E4" s="274"/>
      <c r="F4" s="275"/>
      <c r="G4" s="40"/>
      <c r="H4" s="72"/>
      <c r="I4" s="74"/>
      <c r="J4" s="74"/>
      <c r="K4" s="74"/>
      <c r="L4" s="74"/>
      <c r="M4" s="69" t="s">
        <v>105</v>
      </c>
      <c r="N4" s="208">
        <f>IF('駅伝データ'!A6="","",'駅伝データ'!A6)</f>
      </c>
      <c r="O4" s="274"/>
      <c r="P4" s="274"/>
      <c r="Q4" s="274"/>
      <c r="R4" s="275"/>
      <c r="S4" s="40"/>
      <c r="T4" s="72"/>
      <c r="U4" s="74"/>
      <c r="V4" s="74"/>
      <c r="W4" s="74"/>
      <c r="X4" s="74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s="2" customFormat="1" ht="34.5" customHeight="1" thickBot="1">
      <c r="A5" s="80" t="s">
        <v>5</v>
      </c>
      <c r="B5" s="276">
        <f>'②駅伝（男子）'!C7</f>
      </c>
      <c r="C5" s="277"/>
      <c r="D5" s="277"/>
      <c r="E5" s="278"/>
      <c r="F5" s="279"/>
      <c r="G5" s="11"/>
      <c r="H5" s="75"/>
      <c r="I5" s="76"/>
      <c r="J5" s="76"/>
      <c r="K5" s="73"/>
      <c r="L5" s="73"/>
      <c r="M5" s="80" t="s">
        <v>5</v>
      </c>
      <c r="N5" s="276">
        <f>'②駅伝（男子）'!J7</f>
      </c>
      <c r="O5" s="277"/>
      <c r="P5" s="277"/>
      <c r="Q5" s="278"/>
      <c r="R5" s="279"/>
      <c r="S5" s="11"/>
      <c r="T5" s="75"/>
      <c r="U5" s="76"/>
      <c r="V5" s="76"/>
      <c r="W5" s="73"/>
      <c r="X5" s="7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2" customFormat="1" ht="34.5" customHeight="1" thickBot="1">
      <c r="A6" s="81"/>
      <c r="B6" s="77"/>
      <c r="C6" s="74"/>
      <c r="D6" s="74"/>
      <c r="E6" s="74"/>
      <c r="F6" s="74"/>
      <c r="G6" s="11"/>
      <c r="H6" s="318" t="s">
        <v>124</v>
      </c>
      <c r="I6" s="319"/>
      <c r="J6" s="319"/>
      <c r="K6" s="319"/>
      <c r="L6" s="319"/>
      <c r="M6" s="81"/>
      <c r="N6" s="77"/>
      <c r="O6" s="74"/>
      <c r="P6" s="74"/>
      <c r="Q6" s="74"/>
      <c r="R6" s="74"/>
      <c r="S6" s="11"/>
      <c r="T6" s="318" t="s">
        <v>124</v>
      </c>
      <c r="U6" s="319"/>
      <c r="V6" s="319"/>
      <c r="W6" s="319"/>
      <c r="X6" s="3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2" customFormat="1" ht="34.5" customHeight="1" thickBot="1">
      <c r="A7" s="79"/>
      <c r="B7" s="315" t="s">
        <v>122</v>
      </c>
      <c r="C7" s="316"/>
      <c r="D7" s="316"/>
      <c r="E7" s="316"/>
      <c r="F7" s="317"/>
      <c r="G7" s="11"/>
      <c r="H7" s="315" t="s">
        <v>123</v>
      </c>
      <c r="I7" s="316"/>
      <c r="J7" s="316"/>
      <c r="K7" s="316"/>
      <c r="L7" s="317"/>
      <c r="M7" s="79"/>
      <c r="N7" s="315" t="s">
        <v>122</v>
      </c>
      <c r="O7" s="316"/>
      <c r="P7" s="316"/>
      <c r="Q7" s="316"/>
      <c r="R7" s="317"/>
      <c r="S7" s="11"/>
      <c r="T7" s="315" t="s">
        <v>123</v>
      </c>
      <c r="U7" s="316"/>
      <c r="V7" s="316"/>
      <c r="W7" s="316"/>
      <c r="X7" s="317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2" customFormat="1" ht="17.25" customHeight="1">
      <c r="A8" s="270" t="s">
        <v>117</v>
      </c>
      <c r="B8" s="271" t="str">
        <f>'②駅伝（男子）'!$C10&amp;" "&amp;'②駅伝（男子）'!$D10</f>
        <v> </v>
      </c>
      <c r="C8" s="272"/>
      <c r="D8" s="272"/>
      <c r="E8" s="272"/>
      <c r="F8" s="273"/>
      <c r="G8" s="293" t="s">
        <v>119</v>
      </c>
      <c r="H8" s="320"/>
      <c r="I8" s="321"/>
      <c r="J8" s="321"/>
      <c r="K8" s="321"/>
      <c r="L8" s="322"/>
      <c r="M8" s="270" t="s">
        <v>87</v>
      </c>
      <c r="N8" s="271" t="str">
        <f>'②駅伝（男子）'!$J10&amp;" "&amp;'②駅伝（男子）'!$K10</f>
        <v> </v>
      </c>
      <c r="O8" s="272"/>
      <c r="P8" s="272"/>
      <c r="Q8" s="272"/>
      <c r="R8" s="273"/>
      <c r="S8" s="293" t="s">
        <v>119</v>
      </c>
      <c r="T8" s="320"/>
      <c r="U8" s="321"/>
      <c r="V8" s="321"/>
      <c r="W8" s="321"/>
      <c r="X8" s="322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2" customFormat="1" ht="17.25" customHeight="1">
      <c r="A9" s="235"/>
      <c r="B9" s="204"/>
      <c r="C9" s="205"/>
      <c r="D9" s="205"/>
      <c r="E9" s="205"/>
      <c r="F9" s="206"/>
      <c r="G9" s="294"/>
      <c r="H9" s="323"/>
      <c r="I9" s="324"/>
      <c r="J9" s="324"/>
      <c r="K9" s="324"/>
      <c r="L9" s="325"/>
      <c r="M9" s="235"/>
      <c r="N9" s="204"/>
      <c r="O9" s="205"/>
      <c r="P9" s="205"/>
      <c r="Q9" s="205"/>
      <c r="R9" s="206"/>
      <c r="S9" s="294"/>
      <c r="T9" s="323"/>
      <c r="U9" s="324"/>
      <c r="V9" s="324"/>
      <c r="W9" s="324"/>
      <c r="X9" s="325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s="2" customFormat="1" ht="34.5" customHeight="1" thickBot="1">
      <c r="A10" s="42" t="s">
        <v>68</v>
      </c>
      <c r="B10" s="236" t="str">
        <f>'②駅伝（男子）'!$C11&amp;" "&amp;'②駅伝（男子）'!$D11</f>
        <v> </v>
      </c>
      <c r="C10" s="237"/>
      <c r="D10" s="237"/>
      <c r="E10" s="237"/>
      <c r="F10" s="329"/>
      <c r="G10" s="78" t="s">
        <v>119</v>
      </c>
      <c r="H10" s="326"/>
      <c r="I10" s="327"/>
      <c r="J10" s="327"/>
      <c r="K10" s="327"/>
      <c r="L10" s="328"/>
      <c r="M10" s="42" t="s">
        <v>68</v>
      </c>
      <c r="N10" s="236" t="str">
        <f>'②駅伝（男子）'!$J11&amp;" "&amp;'②駅伝（男子）'!$K11</f>
        <v> </v>
      </c>
      <c r="O10" s="237"/>
      <c r="P10" s="237"/>
      <c r="Q10" s="237"/>
      <c r="R10" s="329"/>
      <c r="S10" s="78" t="s">
        <v>119</v>
      </c>
      <c r="T10" s="326"/>
      <c r="U10" s="327"/>
      <c r="V10" s="327"/>
      <c r="W10" s="327"/>
      <c r="X10" s="328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2" customFormat="1" ht="34.5" customHeight="1" thickBot="1">
      <c r="A11" s="51"/>
      <c r="B11" s="51"/>
      <c r="C11" s="61"/>
      <c r="D11" s="61"/>
      <c r="E11" s="61"/>
      <c r="F11" s="61"/>
      <c r="G11" s="58"/>
      <c r="H11" s="318" t="s">
        <v>124</v>
      </c>
      <c r="I11" s="319"/>
      <c r="J11" s="319"/>
      <c r="K11" s="319"/>
      <c r="L11" s="319"/>
      <c r="M11" s="51"/>
      <c r="N11" s="51"/>
      <c r="O11" s="61"/>
      <c r="P11" s="61"/>
      <c r="Q11" s="61"/>
      <c r="R11" s="61"/>
      <c r="S11" s="58"/>
      <c r="T11" s="318" t="s">
        <v>124</v>
      </c>
      <c r="U11" s="319"/>
      <c r="V11" s="319"/>
      <c r="W11" s="319"/>
      <c r="X11" s="319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2" customFormat="1" ht="34.5" customHeight="1" thickBot="1">
      <c r="A12" s="51"/>
      <c r="B12" s="315" t="s">
        <v>122</v>
      </c>
      <c r="C12" s="316"/>
      <c r="D12" s="316"/>
      <c r="E12" s="316"/>
      <c r="F12" s="317"/>
      <c r="G12" s="43"/>
      <c r="H12" s="315" t="s">
        <v>123</v>
      </c>
      <c r="I12" s="316"/>
      <c r="J12" s="316"/>
      <c r="K12" s="316"/>
      <c r="L12" s="317"/>
      <c r="M12" s="51"/>
      <c r="N12" s="315" t="s">
        <v>122</v>
      </c>
      <c r="O12" s="316"/>
      <c r="P12" s="316"/>
      <c r="Q12" s="316"/>
      <c r="R12" s="317"/>
      <c r="S12" s="43"/>
      <c r="T12" s="315" t="s">
        <v>123</v>
      </c>
      <c r="U12" s="316"/>
      <c r="V12" s="316"/>
      <c r="W12" s="316"/>
      <c r="X12" s="317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3.5" customHeight="1">
      <c r="A13" s="207" t="s">
        <v>69</v>
      </c>
      <c r="B13" s="217" t="s">
        <v>118</v>
      </c>
      <c r="C13" s="218"/>
      <c r="D13" s="219"/>
      <c r="E13" s="220"/>
      <c r="F13" s="280" t="s">
        <v>70</v>
      </c>
      <c r="G13" s="10"/>
      <c r="H13" s="330" t="s">
        <v>118</v>
      </c>
      <c r="I13" s="218"/>
      <c r="J13" s="219"/>
      <c r="K13" s="220"/>
      <c r="L13" s="280" t="s">
        <v>70</v>
      </c>
      <c r="M13" s="207" t="s">
        <v>69</v>
      </c>
      <c r="N13" s="217" t="s">
        <v>41</v>
      </c>
      <c r="O13" s="218"/>
      <c r="P13" s="219"/>
      <c r="Q13" s="220"/>
      <c r="R13" s="280" t="s">
        <v>70</v>
      </c>
      <c r="S13" s="10"/>
      <c r="T13" s="330" t="s">
        <v>41</v>
      </c>
      <c r="U13" s="218"/>
      <c r="V13" s="219"/>
      <c r="W13" s="220"/>
      <c r="X13" s="280" t="s">
        <v>70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3.5" customHeight="1">
      <c r="A14" s="171"/>
      <c r="B14" s="221" t="s">
        <v>72</v>
      </c>
      <c r="C14" s="222"/>
      <c r="D14" s="222"/>
      <c r="E14" s="223"/>
      <c r="F14" s="281"/>
      <c r="G14" s="10"/>
      <c r="H14" s="312" t="s">
        <v>72</v>
      </c>
      <c r="I14" s="222"/>
      <c r="J14" s="222"/>
      <c r="K14" s="223"/>
      <c r="L14" s="281"/>
      <c r="M14" s="171"/>
      <c r="N14" s="221" t="s">
        <v>72</v>
      </c>
      <c r="O14" s="222"/>
      <c r="P14" s="222"/>
      <c r="Q14" s="223"/>
      <c r="R14" s="281"/>
      <c r="S14" s="10"/>
      <c r="T14" s="312" t="s">
        <v>72</v>
      </c>
      <c r="U14" s="222"/>
      <c r="V14" s="222"/>
      <c r="W14" s="223"/>
      <c r="X14" s="281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171">
        <v>1</v>
      </c>
      <c r="B15" s="185" t="str">
        <f>'駅伝データ'!D3</f>
        <v> </v>
      </c>
      <c r="C15" s="186"/>
      <c r="D15" s="187"/>
      <c r="E15" s="188"/>
      <c r="F15" s="284">
        <f>IF('②駅伝（男子）'!G12="","",'②駅伝（男子）'!G12)</f>
      </c>
      <c r="G15" s="293" t="s">
        <v>119</v>
      </c>
      <c r="H15" s="285"/>
      <c r="I15" s="286"/>
      <c r="J15" s="287"/>
      <c r="K15" s="288"/>
      <c r="L15" s="313"/>
      <c r="M15" s="171">
        <v>1</v>
      </c>
      <c r="N15" s="185" t="str">
        <f>'駅伝データ'!D5</f>
        <v> </v>
      </c>
      <c r="O15" s="186"/>
      <c r="P15" s="187"/>
      <c r="Q15" s="188"/>
      <c r="R15" s="224">
        <f>IF('②駅伝（男子）'!N12="","",'②駅伝（男子）'!N12)</f>
      </c>
      <c r="S15" s="293" t="s">
        <v>119</v>
      </c>
      <c r="T15" s="285"/>
      <c r="U15" s="286"/>
      <c r="V15" s="287"/>
      <c r="W15" s="288"/>
      <c r="X15" s="31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34.5" customHeight="1">
      <c r="A16" s="171"/>
      <c r="B16" s="211" t="str">
        <f>プログラム!B6</f>
        <v>　　　</v>
      </c>
      <c r="C16" s="212"/>
      <c r="D16" s="213"/>
      <c r="E16" s="214"/>
      <c r="F16" s="284"/>
      <c r="G16" s="294"/>
      <c r="H16" s="298"/>
      <c r="I16" s="299"/>
      <c r="J16" s="300"/>
      <c r="K16" s="301"/>
      <c r="L16" s="313"/>
      <c r="M16" s="171"/>
      <c r="N16" s="211" t="str">
        <f>プログラム!E6</f>
        <v>　　　</v>
      </c>
      <c r="O16" s="212"/>
      <c r="P16" s="213"/>
      <c r="Q16" s="214"/>
      <c r="R16" s="224"/>
      <c r="S16" s="294"/>
      <c r="T16" s="298"/>
      <c r="U16" s="299"/>
      <c r="V16" s="300"/>
      <c r="W16" s="301"/>
      <c r="X16" s="31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 customHeight="1">
      <c r="A17" s="171">
        <v>2</v>
      </c>
      <c r="B17" s="185" t="str">
        <f>'駅伝データ'!E3</f>
        <v> </v>
      </c>
      <c r="C17" s="186"/>
      <c r="D17" s="187"/>
      <c r="E17" s="188"/>
      <c r="F17" s="282">
        <f>IF('②駅伝（男子）'!G13="","",'②駅伝（男子）'!G13)</f>
      </c>
      <c r="G17" s="293" t="s">
        <v>119</v>
      </c>
      <c r="H17" s="285"/>
      <c r="I17" s="286"/>
      <c r="J17" s="287"/>
      <c r="K17" s="288"/>
      <c r="L17" s="308"/>
      <c r="M17" s="171">
        <v>2</v>
      </c>
      <c r="N17" s="185" t="str">
        <f>'駅伝データ'!E5</f>
        <v> </v>
      </c>
      <c r="O17" s="186"/>
      <c r="P17" s="187"/>
      <c r="Q17" s="188"/>
      <c r="R17" s="189">
        <f>IF('②駅伝（男子）'!N13="","",'②駅伝（男子）'!N13)</f>
      </c>
      <c r="S17" s="293" t="s">
        <v>119</v>
      </c>
      <c r="T17" s="285"/>
      <c r="U17" s="286"/>
      <c r="V17" s="287"/>
      <c r="W17" s="288"/>
      <c r="X17" s="30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34.5" customHeight="1">
      <c r="A18" s="171"/>
      <c r="B18" s="211" t="str">
        <f>プログラム!B7</f>
        <v>　　　</v>
      </c>
      <c r="C18" s="212"/>
      <c r="D18" s="213"/>
      <c r="E18" s="214"/>
      <c r="F18" s="283"/>
      <c r="G18" s="294"/>
      <c r="H18" s="298"/>
      <c r="I18" s="299"/>
      <c r="J18" s="300"/>
      <c r="K18" s="301"/>
      <c r="L18" s="309"/>
      <c r="M18" s="171"/>
      <c r="N18" s="211" t="str">
        <f>プログラム!E7</f>
        <v>　　　</v>
      </c>
      <c r="O18" s="212"/>
      <c r="P18" s="213"/>
      <c r="Q18" s="214"/>
      <c r="R18" s="190"/>
      <c r="S18" s="294"/>
      <c r="T18" s="298"/>
      <c r="U18" s="299"/>
      <c r="V18" s="300"/>
      <c r="W18" s="301"/>
      <c r="X18" s="30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171">
        <v>3</v>
      </c>
      <c r="B19" s="185" t="str">
        <f>'駅伝データ'!F3</f>
        <v> </v>
      </c>
      <c r="C19" s="186"/>
      <c r="D19" s="187"/>
      <c r="E19" s="188"/>
      <c r="F19" s="282">
        <f>IF('②駅伝（男子）'!G14="","",'②駅伝（男子）'!G14)</f>
      </c>
      <c r="G19" s="293" t="s">
        <v>119</v>
      </c>
      <c r="H19" s="285"/>
      <c r="I19" s="286"/>
      <c r="J19" s="287"/>
      <c r="K19" s="288"/>
      <c r="L19" s="308"/>
      <c r="M19" s="171">
        <v>3</v>
      </c>
      <c r="N19" s="185" t="str">
        <f>'駅伝データ'!F5</f>
        <v> </v>
      </c>
      <c r="O19" s="186"/>
      <c r="P19" s="187"/>
      <c r="Q19" s="188"/>
      <c r="R19" s="189">
        <f>IF('②駅伝（男子）'!N14="","",'②駅伝（男子）'!N14)</f>
      </c>
      <c r="S19" s="293" t="s">
        <v>119</v>
      </c>
      <c r="T19" s="285"/>
      <c r="U19" s="286"/>
      <c r="V19" s="287"/>
      <c r="W19" s="288"/>
      <c r="X19" s="30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4.5" customHeight="1">
      <c r="A20" s="171"/>
      <c r="B20" s="211" t="str">
        <f>プログラム!B8</f>
        <v>　　　</v>
      </c>
      <c r="C20" s="212"/>
      <c r="D20" s="213"/>
      <c r="E20" s="214"/>
      <c r="F20" s="283"/>
      <c r="G20" s="294"/>
      <c r="H20" s="298"/>
      <c r="I20" s="299"/>
      <c r="J20" s="300"/>
      <c r="K20" s="301"/>
      <c r="L20" s="309"/>
      <c r="M20" s="171"/>
      <c r="N20" s="211" t="str">
        <f>プログラム!E8</f>
        <v>　　　</v>
      </c>
      <c r="O20" s="212"/>
      <c r="P20" s="213"/>
      <c r="Q20" s="214"/>
      <c r="R20" s="190"/>
      <c r="S20" s="294"/>
      <c r="T20" s="298"/>
      <c r="U20" s="299"/>
      <c r="V20" s="300"/>
      <c r="W20" s="301"/>
      <c r="X20" s="309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>
      <c r="A21" s="171">
        <v>4</v>
      </c>
      <c r="B21" s="185" t="str">
        <f>'駅伝データ'!G3</f>
        <v> </v>
      </c>
      <c r="C21" s="186"/>
      <c r="D21" s="187"/>
      <c r="E21" s="188"/>
      <c r="F21" s="282">
        <f>IF('②駅伝（男子）'!G15="","",'②駅伝（男子）'!G15)</f>
      </c>
      <c r="G21" s="293" t="s">
        <v>119</v>
      </c>
      <c r="H21" s="285"/>
      <c r="I21" s="286"/>
      <c r="J21" s="287"/>
      <c r="K21" s="288"/>
      <c r="L21" s="308"/>
      <c r="M21" s="171">
        <v>4</v>
      </c>
      <c r="N21" s="185" t="str">
        <f>'駅伝データ'!G5</f>
        <v> </v>
      </c>
      <c r="O21" s="186"/>
      <c r="P21" s="187"/>
      <c r="Q21" s="188"/>
      <c r="R21" s="189">
        <f>IF('②駅伝（男子）'!N15="","",'②駅伝（男子）'!N15)</f>
      </c>
      <c r="S21" s="293" t="s">
        <v>119</v>
      </c>
      <c r="T21" s="285"/>
      <c r="U21" s="286"/>
      <c r="V21" s="287"/>
      <c r="W21" s="288"/>
      <c r="X21" s="30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4.5" customHeight="1">
      <c r="A22" s="171"/>
      <c r="B22" s="211" t="str">
        <f>プログラム!B9</f>
        <v>　　　</v>
      </c>
      <c r="C22" s="212"/>
      <c r="D22" s="213"/>
      <c r="E22" s="214"/>
      <c r="F22" s="283"/>
      <c r="G22" s="294"/>
      <c r="H22" s="298"/>
      <c r="I22" s="299"/>
      <c r="J22" s="300"/>
      <c r="K22" s="301"/>
      <c r="L22" s="309"/>
      <c r="M22" s="171"/>
      <c r="N22" s="211" t="str">
        <f>プログラム!E9</f>
        <v>　　　</v>
      </c>
      <c r="O22" s="212"/>
      <c r="P22" s="213"/>
      <c r="Q22" s="214"/>
      <c r="R22" s="190"/>
      <c r="S22" s="294"/>
      <c r="T22" s="298"/>
      <c r="U22" s="299"/>
      <c r="V22" s="300"/>
      <c r="W22" s="301"/>
      <c r="X22" s="309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 customHeight="1">
      <c r="A23" s="171">
        <v>5</v>
      </c>
      <c r="B23" s="185" t="str">
        <f>'駅伝データ'!H3</f>
        <v> </v>
      </c>
      <c r="C23" s="186"/>
      <c r="D23" s="187"/>
      <c r="E23" s="188"/>
      <c r="F23" s="282">
        <f>IF('②駅伝（男子）'!G16="","",'②駅伝（男子）'!G16)</f>
      </c>
      <c r="G23" s="293" t="s">
        <v>119</v>
      </c>
      <c r="H23" s="285"/>
      <c r="I23" s="286"/>
      <c r="J23" s="287"/>
      <c r="K23" s="288"/>
      <c r="L23" s="308"/>
      <c r="M23" s="171">
        <v>5</v>
      </c>
      <c r="N23" s="185" t="str">
        <f>'駅伝データ'!H5</f>
        <v> </v>
      </c>
      <c r="O23" s="186"/>
      <c r="P23" s="187"/>
      <c r="Q23" s="188"/>
      <c r="R23" s="189">
        <f>IF('②駅伝（男子）'!N16="","",'②駅伝（男子）'!N16)</f>
      </c>
      <c r="S23" s="293" t="s">
        <v>119</v>
      </c>
      <c r="T23" s="285"/>
      <c r="U23" s="286"/>
      <c r="V23" s="287"/>
      <c r="W23" s="288"/>
      <c r="X23" s="30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4.5" customHeight="1">
      <c r="A24" s="171"/>
      <c r="B24" s="211" t="str">
        <f>プログラム!B10</f>
        <v>　　　</v>
      </c>
      <c r="C24" s="212"/>
      <c r="D24" s="213"/>
      <c r="E24" s="214"/>
      <c r="F24" s="283"/>
      <c r="G24" s="294"/>
      <c r="H24" s="298"/>
      <c r="I24" s="299"/>
      <c r="J24" s="300"/>
      <c r="K24" s="301"/>
      <c r="L24" s="309"/>
      <c r="M24" s="171"/>
      <c r="N24" s="211" t="str">
        <f>プログラム!E10</f>
        <v>　　　</v>
      </c>
      <c r="O24" s="212"/>
      <c r="P24" s="213"/>
      <c r="Q24" s="214"/>
      <c r="R24" s="190"/>
      <c r="S24" s="294"/>
      <c r="T24" s="298"/>
      <c r="U24" s="299"/>
      <c r="V24" s="300"/>
      <c r="W24" s="301"/>
      <c r="X24" s="309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171">
        <v>6</v>
      </c>
      <c r="B25" s="185" t="str">
        <f>'駅伝データ'!I3</f>
        <v> </v>
      </c>
      <c r="C25" s="186"/>
      <c r="D25" s="187"/>
      <c r="E25" s="188"/>
      <c r="F25" s="282">
        <f>IF('②駅伝（男子）'!G17="","",'②駅伝（男子）'!G17)</f>
      </c>
      <c r="G25" s="293" t="s">
        <v>119</v>
      </c>
      <c r="H25" s="285"/>
      <c r="I25" s="286"/>
      <c r="J25" s="287"/>
      <c r="K25" s="288"/>
      <c r="L25" s="308"/>
      <c r="M25" s="171">
        <v>6</v>
      </c>
      <c r="N25" s="185" t="str">
        <f>'駅伝データ'!I5</f>
        <v> </v>
      </c>
      <c r="O25" s="186"/>
      <c r="P25" s="187"/>
      <c r="Q25" s="188"/>
      <c r="R25" s="189">
        <f>IF('②駅伝（男子）'!N17="","",'②駅伝（男子）'!N17)</f>
      </c>
      <c r="S25" s="293" t="s">
        <v>119</v>
      </c>
      <c r="T25" s="285"/>
      <c r="U25" s="286"/>
      <c r="V25" s="287"/>
      <c r="W25" s="288"/>
      <c r="X25" s="30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4.5" customHeight="1">
      <c r="A26" s="171"/>
      <c r="B26" s="211" t="str">
        <f>プログラム!B11</f>
        <v>　　　</v>
      </c>
      <c r="C26" s="212"/>
      <c r="D26" s="213"/>
      <c r="E26" s="214"/>
      <c r="F26" s="283"/>
      <c r="G26" s="294"/>
      <c r="H26" s="298"/>
      <c r="I26" s="299"/>
      <c r="J26" s="300"/>
      <c r="K26" s="301"/>
      <c r="L26" s="309"/>
      <c r="M26" s="171"/>
      <c r="N26" s="211" t="str">
        <f>プログラム!E11</f>
        <v>　　　</v>
      </c>
      <c r="O26" s="212"/>
      <c r="P26" s="213"/>
      <c r="Q26" s="214"/>
      <c r="R26" s="190"/>
      <c r="S26" s="294"/>
      <c r="T26" s="298"/>
      <c r="U26" s="299"/>
      <c r="V26" s="300"/>
      <c r="W26" s="301"/>
      <c r="X26" s="30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>
      <c r="A27" s="171">
        <v>7</v>
      </c>
      <c r="B27" s="185" t="str">
        <f>'駅伝データ'!J3</f>
        <v> </v>
      </c>
      <c r="C27" s="186"/>
      <c r="D27" s="187"/>
      <c r="E27" s="188"/>
      <c r="F27" s="282">
        <f>IF('②駅伝（男子）'!G18="","",'②駅伝（男子）'!G18)</f>
      </c>
      <c r="G27" s="293" t="s">
        <v>119</v>
      </c>
      <c r="H27" s="285"/>
      <c r="I27" s="286"/>
      <c r="J27" s="287"/>
      <c r="K27" s="288"/>
      <c r="L27" s="308"/>
      <c r="M27" s="171">
        <v>7</v>
      </c>
      <c r="N27" s="185" t="str">
        <f>'駅伝データ'!J5</f>
        <v> </v>
      </c>
      <c r="O27" s="186"/>
      <c r="P27" s="187"/>
      <c r="Q27" s="188"/>
      <c r="R27" s="189">
        <f>IF('②駅伝（男子）'!N18="","",'②駅伝（男子）'!N18)</f>
      </c>
      <c r="S27" s="293" t="s">
        <v>119</v>
      </c>
      <c r="T27" s="285"/>
      <c r="U27" s="286"/>
      <c r="V27" s="287"/>
      <c r="W27" s="288"/>
      <c r="X27" s="30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4.5" customHeight="1">
      <c r="A28" s="171"/>
      <c r="B28" s="211" t="str">
        <f>プログラム!B12</f>
        <v>　　　</v>
      </c>
      <c r="C28" s="212"/>
      <c r="D28" s="213"/>
      <c r="E28" s="214"/>
      <c r="F28" s="283"/>
      <c r="G28" s="294"/>
      <c r="H28" s="298"/>
      <c r="I28" s="299"/>
      <c r="J28" s="300"/>
      <c r="K28" s="301"/>
      <c r="L28" s="309"/>
      <c r="M28" s="171"/>
      <c r="N28" s="211" t="str">
        <f>プログラム!E12</f>
        <v>　　　</v>
      </c>
      <c r="O28" s="212"/>
      <c r="P28" s="213"/>
      <c r="Q28" s="214"/>
      <c r="R28" s="190"/>
      <c r="S28" s="294"/>
      <c r="T28" s="298"/>
      <c r="U28" s="299"/>
      <c r="V28" s="300"/>
      <c r="W28" s="301"/>
      <c r="X28" s="30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" customHeight="1">
      <c r="A29" s="171">
        <v>8</v>
      </c>
      <c r="B29" s="185" t="str">
        <f>'駅伝データ'!K3</f>
        <v> </v>
      </c>
      <c r="C29" s="186"/>
      <c r="D29" s="187"/>
      <c r="E29" s="188"/>
      <c r="F29" s="282">
        <f>IF('②駅伝（男子）'!G19="","",'②駅伝（男子）'!G19)</f>
      </c>
      <c r="G29" s="293" t="s">
        <v>119</v>
      </c>
      <c r="H29" s="285"/>
      <c r="I29" s="286"/>
      <c r="J29" s="287"/>
      <c r="K29" s="288"/>
      <c r="L29" s="308"/>
      <c r="M29" s="171">
        <v>8</v>
      </c>
      <c r="N29" s="185" t="str">
        <f>'駅伝データ'!K5</f>
        <v> </v>
      </c>
      <c r="O29" s="186"/>
      <c r="P29" s="187"/>
      <c r="Q29" s="188"/>
      <c r="R29" s="189">
        <f>IF('②駅伝（男子）'!N19="","",'②駅伝（男子）'!N19)</f>
      </c>
      <c r="S29" s="293" t="s">
        <v>119</v>
      </c>
      <c r="T29" s="285"/>
      <c r="U29" s="286"/>
      <c r="V29" s="287"/>
      <c r="W29" s="288"/>
      <c r="X29" s="30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34.5" customHeight="1">
      <c r="A30" s="227"/>
      <c r="B30" s="211" t="str">
        <f>プログラム!B13</f>
        <v>　　　</v>
      </c>
      <c r="C30" s="212"/>
      <c r="D30" s="213"/>
      <c r="E30" s="214"/>
      <c r="F30" s="283"/>
      <c r="G30" s="294"/>
      <c r="H30" s="298"/>
      <c r="I30" s="299"/>
      <c r="J30" s="300"/>
      <c r="K30" s="301"/>
      <c r="L30" s="309"/>
      <c r="M30" s="227"/>
      <c r="N30" s="211" t="str">
        <f>プログラム!E13</f>
        <v>　　　</v>
      </c>
      <c r="O30" s="212"/>
      <c r="P30" s="213"/>
      <c r="Q30" s="214"/>
      <c r="R30" s="190"/>
      <c r="S30" s="294"/>
      <c r="T30" s="298"/>
      <c r="U30" s="299"/>
      <c r="V30" s="300"/>
      <c r="W30" s="301"/>
      <c r="X30" s="309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5" customHeight="1">
      <c r="A31" s="171">
        <v>9</v>
      </c>
      <c r="B31" s="185" t="str">
        <f>'駅伝データ'!L3</f>
        <v> </v>
      </c>
      <c r="C31" s="186"/>
      <c r="D31" s="187"/>
      <c r="E31" s="188"/>
      <c r="F31" s="282">
        <f>IF('②駅伝（男子）'!G20="","",'②駅伝（男子）'!G20)</f>
      </c>
      <c r="G31" s="293" t="s">
        <v>119</v>
      </c>
      <c r="H31" s="285"/>
      <c r="I31" s="286"/>
      <c r="J31" s="287"/>
      <c r="K31" s="288"/>
      <c r="L31" s="308"/>
      <c r="M31" s="171">
        <v>9</v>
      </c>
      <c r="N31" s="185" t="str">
        <f>'駅伝データ'!L5</f>
        <v> </v>
      </c>
      <c r="O31" s="186"/>
      <c r="P31" s="187"/>
      <c r="Q31" s="188"/>
      <c r="R31" s="189">
        <f>IF('②駅伝（男子）'!N20="","",'②駅伝（男子）'!N20)</f>
      </c>
      <c r="S31" s="293" t="s">
        <v>119</v>
      </c>
      <c r="T31" s="285"/>
      <c r="U31" s="286"/>
      <c r="V31" s="287"/>
      <c r="W31" s="288"/>
      <c r="X31" s="30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34.5" customHeight="1" thickBot="1">
      <c r="A32" s="227"/>
      <c r="B32" s="211" t="str">
        <f>プログラム!B14</f>
        <v>　　　</v>
      </c>
      <c r="C32" s="212"/>
      <c r="D32" s="213"/>
      <c r="E32" s="214"/>
      <c r="F32" s="310"/>
      <c r="G32" s="294"/>
      <c r="H32" s="298"/>
      <c r="I32" s="299"/>
      <c r="J32" s="300"/>
      <c r="K32" s="301"/>
      <c r="L32" s="311"/>
      <c r="M32" s="227"/>
      <c r="N32" s="211" t="str">
        <f>プログラム!E14</f>
        <v>　　　</v>
      </c>
      <c r="O32" s="212"/>
      <c r="P32" s="213"/>
      <c r="Q32" s="214"/>
      <c r="R32" s="228"/>
      <c r="S32" s="294"/>
      <c r="T32" s="298"/>
      <c r="U32" s="299"/>
      <c r="V32" s="300"/>
      <c r="W32" s="301"/>
      <c r="X32" s="3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5" customHeight="1">
      <c r="A33" s="257"/>
      <c r="B33" s="257"/>
      <c r="C33" s="257"/>
      <c r="D33" s="219"/>
      <c r="E33" s="258"/>
      <c r="F33" s="314"/>
      <c r="G33" s="296"/>
      <c r="H33" s="302"/>
      <c r="I33" s="302"/>
      <c r="J33" s="303"/>
      <c r="K33" s="304"/>
      <c r="L33" s="305"/>
      <c r="M33" s="257"/>
      <c r="N33" s="257"/>
      <c r="O33" s="257"/>
      <c r="P33" s="219"/>
      <c r="Q33" s="258"/>
      <c r="R33" s="314"/>
      <c r="S33" s="296"/>
      <c r="T33" s="302"/>
      <c r="U33" s="302"/>
      <c r="V33" s="303"/>
      <c r="W33" s="304"/>
      <c r="X33" s="305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ht="34.5" customHeight="1">
      <c r="A34" s="255"/>
      <c r="B34" s="212"/>
      <c r="C34" s="212"/>
      <c r="D34" s="213"/>
      <c r="E34" s="295"/>
      <c r="F34" s="263"/>
      <c r="G34" s="297"/>
      <c r="H34" s="299"/>
      <c r="I34" s="299"/>
      <c r="J34" s="300"/>
      <c r="K34" s="307"/>
      <c r="L34" s="306"/>
      <c r="M34" s="255"/>
      <c r="N34" s="212"/>
      <c r="O34" s="212"/>
      <c r="P34" s="213"/>
      <c r="Q34" s="295"/>
      <c r="R34" s="263"/>
      <c r="S34" s="297"/>
      <c r="T34" s="299"/>
      <c r="U34" s="299"/>
      <c r="V34" s="300"/>
      <c r="W34" s="307"/>
      <c r="X34" s="306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18" ht="18" customHeight="1">
      <c r="A35" s="23"/>
      <c r="B35" s="23"/>
      <c r="E35" s="23"/>
      <c r="F35" s="23"/>
      <c r="M35" s="23"/>
      <c r="N35" s="23"/>
      <c r="Q35" s="23"/>
      <c r="R35" s="23"/>
    </row>
    <row r="36" spans="1:18" ht="18" customHeight="1">
      <c r="A36" s="97" t="s">
        <v>165</v>
      </c>
      <c r="B36" s="23"/>
      <c r="E36" s="23"/>
      <c r="F36" s="23"/>
      <c r="M36" s="97" t="s">
        <v>165</v>
      </c>
      <c r="N36" s="23"/>
      <c r="Q36" s="23"/>
      <c r="R36" s="23"/>
    </row>
    <row r="37" spans="1:18" ht="18" customHeight="1">
      <c r="A37" s="23"/>
      <c r="B37" s="23"/>
      <c r="E37" s="23"/>
      <c r="F37" s="23"/>
      <c r="M37" s="23"/>
      <c r="N37" s="23"/>
      <c r="Q37" s="23"/>
      <c r="R37" s="23"/>
    </row>
    <row r="38" spans="1:20" ht="18" customHeight="1">
      <c r="A38" s="23"/>
      <c r="B38" s="96" t="s">
        <v>120</v>
      </c>
      <c r="D38" s="23"/>
      <c r="E38" s="23"/>
      <c r="H38" s="36"/>
      <c r="M38" s="23"/>
      <c r="N38" s="96" t="s">
        <v>120</v>
      </c>
      <c r="P38" s="23"/>
      <c r="Q38" s="23"/>
      <c r="T38" s="36"/>
    </row>
    <row r="39" spans="1:17" ht="18" customHeight="1">
      <c r="A39" s="23"/>
      <c r="D39" s="23"/>
      <c r="E39" s="23"/>
      <c r="M39" s="23"/>
      <c r="P39" s="23"/>
      <c r="Q39" s="23"/>
    </row>
    <row r="40" spans="1:19" ht="18" customHeight="1">
      <c r="A40" s="23"/>
      <c r="B40" s="289" t="s">
        <v>198</v>
      </c>
      <c r="C40" s="290"/>
      <c r="D40" s="290"/>
      <c r="E40" s="290"/>
      <c r="F40" s="290"/>
      <c r="G40" s="95"/>
      <c r="M40" s="23"/>
      <c r="N40" s="289" t="s">
        <v>198</v>
      </c>
      <c r="O40" s="290"/>
      <c r="P40" s="290"/>
      <c r="Q40" s="290"/>
      <c r="R40" s="290"/>
      <c r="S40" s="95"/>
    </row>
    <row r="41" spans="1:17" ht="18" customHeight="1">
      <c r="A41" s="23"/>
      <c r="D41" s="23"/>
      <c r="E41" s="23"/>
      <c r="M41" s="23"/>
      <c r="P41" s="23"/>
      <c r="Q41" s="23"/>
    </row>
    <row r="42" spans="1:22" ht="18" customHeight="1">
      <c r="A42" s="23"/>
      <c r="C42" s="291" t="str">
        <f>IF('①申込'!C7="","",VLOOKUP('①申込'!C7,学校情報,6,FALSE))&amp;"　校長"</f>
        <v>　校長</v>
      </c>
      <c r="D42" s="292"/>
      <c r="E42" s="292"/>
      <c r="F42" s="292"/>
      <c r="G42" s="292"/>
      <c r="H42" s="268">
        <f>IF('①申込'!C7="","",VLOOKUP('①申込'!C7,学校情報,7,FALSE))</f>
      </c>
      <c r="I42" s="269"/>
      <c r="J42" s="269"/>
      <c r="M42" s="23"/>
      <c r="O42" s="331" t="str">
        <f>IF('①申込'!C7="","",VLOOKUP('①申込'!C7,学校情報,6,FALSE))&amp;"　校長"</f>
        <v>　校長</v>
      </c>
      <c r="P42" s="332"/>
      <c r="Q42" s="332"/>
      <c r="R42" s="332"/>
      <c r="S42" s="332"/>
      <c r="T42" s="268">
        <f>IF('①申込'!C7="","",VLOOKUP('①申込'!C7,学校情報,7,FALSE))</f>
      </c>
      <c r="U42" s="269"/>
      <c r="V42" s="333"/>
    </row>
    <row r="43" spans="1:17" ht="18" customHeight="1">
      <c r="A43" s="23"/>
      <c r="D43" s="23"/>
      <c r="E43" s="23"/>
      <c r="M43" s="23"/>
      <c r="P43" s="23"/>
      <c r="Q43" s="23"/>
    </row>
  </sheetData>
  <sheetProtection password="CC4D" sheet="1"/>
  <mergeCells count="212">
    <mergeCell ref="X33:X34"/>
    <mergeCell ref="N34:Q34"/>
    <mergeCell ref="T34:W34"/>
    <mergeCell ref="N40:R40"/>
    <mergeCell ref="O42:S42"/>
    <mergeCell ref="X31:X32"/>
    <mergeCell ref="N32:Q32"/>
    <mergeCell ref="T32:W32"/>
    <mergeCell ref="T42:V42"/>
    <mergeCell ref="M31:M32"/>
    <mergeCell ref="N31:Q31"/>
    <mergeCell ref="R31:R32"/>
    <mergeCell ref="S31:S32"/>
    <mergeCell ref="T31:W31"/>
    <mergeCell ref="M33:M34"/>
    <mergeCell ref="N33:Q33"/>
    <mergeCell ref="R33:R34"/>
    <mergeCell ref="S33:S34"/>
    <mergeCell ref="T33:W33"/>
    <mergeCell ref="M29:M30"/>
    <mergeCell ref="N29:Q29"/>
    <mergeCell ref="R29:R30"/>
    <mergeCell ref="S29:S30"/>
    <mergeCell ref="T29:W29"/>
    <mergeCell ref="X29:X30"/>
    <mergeCell ref="N30:Q30"/>
    <mergeCell ref="T30:W30"/>
    <mergeCell ref="M27:M28"/>
    <mergeCell ref="N27:Q27"/>
    <mergeCell ref="R27:R28"/>
    <mergeCell ref="S27:S28"/>
    <mergeCell ref="T27:W27"/>
    <mergeCell ref="X27:X28"/>
    <mergeCell ref="N28:Q28"/>
    <mergeCell ref="T28:W28"/>
    <mergeCell ref="M25:M26"/>
    <mergeCell ref="N25:Q25"/>
    <mergeCell ref="R25:R26"/>
    <mergeCell ref="S25:S26"/>
    <mergeCell ref="T25:W25"/>
    <mergeCell ref="X25:X26"/>
    <mergeCell ref="N26:Q26"/>
    <mergeCell ref="T26:W26"/>
    <mergeCell ref="M23:M24"/>
    <mergeCell ref="N23:Q23"/>
    <mergeCell ref="R23:R24"/>
    <mergeCell ref="S23:S24"/>
    <mergeCell ref="T23:W23"/>
    <mergeCell ref="X23:X24"/>
    <mergeCell ref="N24:Q24"/>
    <mergeCell ref="T24:W24"/>
    <mergeCell ref="M21:M22"/>
    <mergeCell ref="N21:Q21"/>
    <mergeCell ref="R21:R22"/>
    <mergeCell ref="S21:S22"/>
    <mergeCell ref="T21:W21"/>
    <mergeCell ref="X21:X22"/>
    <mergeCell ref="N22:Q22"/>
    <mergeCell ref="T22:W22"/>
    <mergeCell ref="M19:M20"/>
    <mergeCell ref="N19:Q19"/>
    <mergeCell ref="R19:R20"/>
    <mergeCell ref="S19:S20"/>
    <mergeCell ref="T19:W19"/>
    <mergeCell ref="X19:X20"/>
    <mergeCell ref="N20:Q20"/>
    <mergeCell ref="T20:W20"/>
    <mergeCell ref="M17:M18"/>
    <mergeCell ref="N17:Q17"/>
    <mergeCell ref="R17:R18"/>
    <mergeCell ref="S17:S18"/>
    <mergeCell ref="T17:W17"/>
    <mergeCell ref="X17:X18"/>
    <mergeCell ref="N18:Q18"/>
    <mergeCell ref="T18:W18"/>
    <mergeCell ref="M15:M16"/>
    <mergeCell ref="N15:Q15"/>
    <mergeCell ref="R15:R16"/>
    <mergeCell ref="S15:S16"/>
    <mergeCell ref="T15:W15"/>
    <mergeCell ref="X15:X16"/>
    <mergeCell ref="N16:Q16"/>
    <mergeCell ref="T16:W16"/>
    <mergeCell ref="T11:X11"/>
    <mergeCell ref="N12:R12"/>
    <mergeCell ref="T12:X12"/>
    <mergeCell ref="M13:M14"/>
    <mergeCell ref="N13:Q13"/>
    <mergeCell ref="R13:R14"/>
    <mergeCell ref="T13:W13"/>
    <mergeCell ref="X13:X14"/>
    <mergeCell ref="N14:Q14"/>
    <mergeCell ref="T14:W14"/>
    <mergeCell ref="T7:X7"/>
    <mergeCell ref="M8:M9"/>
    <mergeCell ref="N8:R9"/>
    <mergeCell ref="S8:S9"/>
    <mergeCell ref="T8:X9"/>
    <mergeCell ref="N10:R10"/>
    <mergeCell ref="T10:X10"/>
    <mergeCell ref="H21:K21"/>
    <mergeCell ref="H22:K22"/>
    <mergeCell ref="H13:K13"/>
    <mergeCell ref="L13:L14"/>
    <mergeCell ref="M1:X1"/>
    <mergeCell ref="M2:X2"/>
    <mergeCell ref="N4:R4"/>
    <mergeCell ref="N5:R5"/>
    <mergeCell ref="T6:X6"/>
    <mergeCell ref="N7:R7"/>
    <mergeCell ref="H8:L9"/>
    <mergeCell ref="H10:L10"/>
    <mergeCell ref="B7:F7"/>
    <mergeCell ref="H7:L7"/>
    <mergeCell ref="H6:L6"/>
    <mergeCell ref="H16:K16"/>
    <mergeCell ref="B10:F10"/>
    <mergeCell ref="F23:F24"/>
    <mergeCell ref="G25:G26"/>
    <mergeCell ref="B12:F12"/>
    <mergeCell ref="H12:L12"/>
    <mergeCell ref="H11:L11"/>
    <mergeCell ref="H18:K18"/>
    <mergeCell ref="H19:K19"/>
    <mergeCell ref="G15:G16"/>
    <mergeCell ref="G17:G18"/>
    <mergeCell ref="G19:G20"/>
    <mergeCell ref="A33:A34"/>
    <mergeCell ref="B33:E33"/>
    <mergeCell ref="F33:F34"/>
    <mergeCell ref="B32:E32"/>
    <mergeCell ref="H31:K31"/>
    <mergeCell ref="B24:E24"/>
    <mergeCell ref="A23:A24"/>
    <mergeCell ref="B30:E30"/>
    <mergeCell ref="B23:E23"/>
    <mergeCell ref="H25:K25"/>
    <mergeCell ref="G27:G28"/>
    <mergeCell ref="H14:K14"/>
    <mergeCell ref="L15:L16"/>
    <mergeCell ref="L17:L18"/>
    <mergeCell ref="L19:L20"/>
    <mergeCell ref="H20:K20"/>
    <mergeCell ref="H15:K15"/>
    <mergeCell ref="H28:K28"/>
    <mergeCell ref="G21:G22"/>
    <mergeCell ref="G23:G24"/>
    <mergeCell ref="L29:L30"/>
    <mergeCell ref="H30:K30"/>
    <mergeCell ref="L21:L22"/>
    <mergeCell ref="A31:A32"/>
    <mergeCell ref="B31:E31"/>
    <mergeCell ref="F31:F32"/>
    <mergeCell ref="H23:K23"/>
    <mergeCell ref="H24:K24"/>
    <mergeCell ref="L31:L32"/>
    <mergeCell ref="H26:K26"/>
    <mergeCell ref="H32:K32"/>
    <mergeCell ref="H33:K33"/>
    <mergeCell ref="L33:L34"/>
    <mergeCell ref="H34:K34"/>
    <mergeCell ref="G8:G9"/>
    <mergeCell ref="H17:K17"/>
    <mergeCell ref="L23:L24"/>
    <mergeCell ref="L25:L26"/>
    <mergeCell ref="L27:L28"/>
    <mergeCell ref="H29:K29"/>
    <mergeCell ref="B40:F40"/>
    <mergeCell ref="A29:A30"/>
    <mergeCell ref="B29:E29"/>
    <mergeCell ref="F29:F30"/>
    <mergeCell ref="C42:G42"/>
    <mergeCell ref="B28:E28"/>
    <mergeCell ref="G29:G30"/>
    <mergeCell ref="G31:G32"/>
    <mergeCell ref="B34:E34"/>
    <mergeCell ref="G33:G34"/>
    <mergeCell ref="A1:L1"/>
    <mergeCell ref="A2:L2"/>
    <mergeCell ref="A27:A28"/>
    <mergeCell ref="B27:E27"/>
    <mergeCell ref="F27:F28"/>
    <mergeCell ref="B26:E26"/>
    <mergeCell ref="A25:A26"/>
    <mergeCell ref="B25:E25"/>
    <mergeCell ref="F25:F26"/>
    <mergeCell ref="H27:K27"/>
    <mergeCell ref="A21:A22"/>
    <mergeCell ref="B21:E21"/>
    <mergeCell ref="F21:F22"/>
    <mergeCell ref="B20:E20"/>
    <mergeCell ref="A19:A20"/>
    <mergeCell ref="B19:E19"/>
    <mergeCell ref="F19:F20"/>
    <mergeCell ref="B22:E22"/>
    <mergeCell ref="B17:E17"/>
    <mergeCell ref="F17:F18"/>
    <mergeCell ref="B16:E16"/>
    <mergeCell ref="A15:A16"/>
    <mergeCell ref="B15:E15"/>
    <mergeCell ref="F15:F16"/>
    <mergeCell ref="B18:E18"/>
    <mergeCell ref="H42:J42"/>
    <mergeCell ref="A8:A9"/>
    <mergeCell ref="B8:F9"/>
    <mergeCell ref="B4:F4"/>
    <mergeCell ref="B5:F5"/>
    <mergeCell ref="B14:E14"/>
    <mergeCell ref="A13:A14"/>
    <mergeCell ref="B13:E13"/>
    <mergeCell ref="F13:F14"/>
    <mergeCell ref="A17:A18"/>
  </mergeCells>
  <conditionalFormatting sqref="AI10:AI12">
    <cfRule type="expression" priority="2" dxfId="102" stopIfTrue="1">
      <formula>⑥登録者変更届（男子）!#REF!&lt;&gt;"教職員外"</formula>
    </cfRule>
  </conditionalFormatting>
  <conditionalFormatting sqref="AI8:AI9">
    <cfRule type="expression" priority="3" dxfId="102" stopIfTrue="1">
      <formula>AL8&lt;&gt;"校長"</formula>
    </cfRule>
  </conditionalFormatting>
  <conditionalFormatting sqref="AH10:AH12">
    <cfRule type="expression" priority="4" dxfId="102" stopIfTrue="1">
      <formula>⑥登録者変更届（男子）!#REF!&lt;&gt;"教職員外"</formula>
    </cfRule>
  </conditionalFormatting>
  <conditionalFormatting sqref="AH8:AH9">
    <cfRule type="expression" priority="5" dxfId="102" stopIfTrue="1">
      <formula>AL8&lt;&gt;"校長"</formula>
    </cfRule>
  </conditionalFormatting>
  <conditionalFormatting sqref="AG10:AG12">
    <cfRule type="expression" priority="6" dxfId="102" stopIfTrue="1">
      <formula>⑥登録者変更届（男子）!#REF!&lt;&gt;"教職員外"</formula>
    </cfRule>
  </conditionalFormatting>
  <conditionalFormatting sqref="AG8:AG9">
    <cfRule type="expression" priority="7" dxfId="102" stopIfTrue="1">
      <formula>AL8&lt;&gt;"校長"</formula>
    </cfRule>
  </conditionalFormatting>
  <conditionalFormatting sqref="AF10:AF12">
    <cfRule type="expression" priority="8" dxfId="102" stopIfTrue="1">
      <formula>⑥登録者変更届（男子）!#REF!&lt;&gt;"教職員外"</formula>
    </cfRule>
  </conditionalFormatting>
  <conditionalFormatting sqref="AF8:AF9">
    <cfRule type="expression" priority="9" dxfId="102" stopIfTrue="1">
      <formula>AL8&lt;&gt;"校長"</formula>
    </cfRule>
  </conditionalFormatting>
  <conditionalFormatting sqref="AE10:AE12">
    <cfRule type="expression" priority="10" dxfId="102" stopIfTrue="1">
      <formula>⑥登録者変更届（男子）!#REF!&lt;&gt;"教職員外"</formula>
    </cfRule>
  </conditionalFormatting>
  <conditionalFormatting sqref="AE8:AE9">
    <cfRule type="expression" priority="11" dxfId="102" stopIfTrue="1">
      <formula>AL8&lt;&gt;"校長"</formula>
    </cfRule>
  </conditionalFormatting>
  <conditionalFormatting sqref="AD10:AD12">
    <cfRule type="expression" priority="12" dxfId="102" stopIfTrue="1">
      <formula>⑥登録者変更届（男子）!#REF!&lt;&gt;"教職員外"</formula>
    </cfRule>
  </conditionalFormatting>
  <conditionalFormatting sqref="AD8:AD9">
    <cfRule type="expression" priority="13" dxfId="102" stopIfTrue="1">
      <formula>AL8&lt;&gt;"校長"</formula>
    </cfRule>
  </conditionalFormatting>
  <conditionalFormatting sqref="AC10:AC12">
    <cfRule type="expression" priority="14" dxfId="102" stopIfTrue="1">
      <formula>⑥登録者変更届（男子）!#REF!&lt;&gt;"教職員外"</formula>
    </cfRule>
  </conditionalFormatting>
  <conditionalFormatting sqref="AC8:AC9">
    <cfRule type="expression" priority="15" dxfId="102" stopIfTrue="1">
      <formula>AL8&lt;&gt;"校長"</formula>
    </cfRule>
  </conditionalFormatting>
  <conditionalFormatting sqref="AB10:AB12">
    <cfRule type="expression" priority="16" dxfId="102" stopIfTrue="1">
      <formula>⑥登録者変更届（男子）!#REF!&lt;&gt;"教職員外"</formula>
    </cfRule>
  </conditionalFormatting>
  <conditionalFormatting sqref="AB8:AB9">
    <cfRule type="expression" priority="17" dxfId="102" stopIfTrue="1">
      <formula>AL8&lt;&gt;"校長"</formula>
    </cfRule>
  </conditionalFormatting>
  <conditionalFormatting sqref="AA10:AA12">
    <cfRule type="expression" priority="18" dxfId="102" stopIfTrue="1">
      <formula>⑥登録者変更届（男子）!#REF!&lt;&gt;"教職員外"</formula>
    </cfRule>
  </conditionalFormatting>
  <conditionalFormatting sqref="AA8:AA9">
    <cfRule type="expression" priority="19" dxfId="102" stopIfTrue="1">
      <formula>AL8&lt;&gt;"校長"</formula>
    </cfRule>
  </conditionalFormatting>
  <conditionalFormatting sqref="Z10:Z12">
    <cfRule type="expression" priority="20" dxfId="102" stopIfTrue="1">
      <formula>⑥登録者変更届（男子）!#REF!&lt;&gt;"教職員外"</formula>
    </cfRule>
  </conditionalFormatting>
  <conditionalFormatting sqref="Z8:Z9">
    <cfRule type="expression" priority="21" dxfId="102" stopIfTrue="1">
      <formula>AL8&lt;&gt;"校長"</formula>
    </cfRule>
  </conditionalFormatting>
  <conditionalFormatting sqref="G12">
    <cfRule type="expression" priority="22" dxfId="102" stopIfTrue="1">
      <formula>⑥登録者変更届（男子）!#REF!&lt;&gt;"教職員外"</formula>
    </cfRule>
  </conditionalFormatting>
  <conditionalFormatting sqref="Y10:Y12">
    <cfRule type="expression" priority="23" dxfId="102" stopIfTrue="1">
      <formula>⑥登録者変更届（男子）!#REF!&lt;&gt;"教職員外"</formula>
    </cfRule>
  </conditionalFormatting>
  <conditionalFormatting sqref="Y8:Y9">
    <cfRule type="expression" priority="25" dxfId="102" stopIfTrue="1">
      <formula>AL8&lt;&gt;"校長"</formula>
    </cfRule>
  </conditionalFormatting>
  <conditionalFormatting sqref="S12">
    <cfRule type="expression" priority="1" dxfId="102" stopIfTrue="1">
      <formula>⑥登録者変更届（男子）!#REF!&lt;&gt;"教職員外"</formula>
    </cfRule>
  </conditionalFormatting>
  <dataValidations count="3">
    <dataValidation allowBlank="1" showInputMessage="1" showErrorMessage="1" imeMode="fullKatakana" sqref="B15:C34 H15:I34 T15:U34 N15:O34"/>
    <dataValidation allowBlank="1" showInputMessage="1" showErrorMessage="1" imeMode="hiragana" sqref="H5 B5 T5 N5"/>
    <dataValidation allowBlank="1" showInputMessage="1" showErrorMessage="1" imeMode="on" sqref="B6 N6"/>
  </dataValidations>
  <printOptions horizontalCentered="1" verticalCentered="1"/>
  <pageMargins left="0.7874015748031497" right="0.7874015748031497" top="0.5905511811023623" bottom="0.5905511811023623" header="0.5118110236220472" footer="0.5118110236220472"/>
  <pageSetup fitToHeight="2" horizontalDpi="600" verticalDpi="600" orientation="portrait" paperSize="9" scale="69" r:id="rId2"/>
  <colBreaks count="1" manualBreakCount="1">
    <brk id="12" max="4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3"/>
  <sheetViews>
    <sheetView view="pageBreakPreview" zoomScaleSheetLayoutView="100" workbookViewId="0" topLeftCell="A1">
      <selection activeCell="A1" sqref="A1:L1"/>
    </sheetView>
  </sheetViews>
  <sheetFormatPr defaultColWidth="13.00390625" defaultRowHeight="13.5"/>
  <cols>
    <col min="1" max="1" width="14.00390625" style="1" customWidth="1"/>
    <col min="2" max="2" width="8.625" style="1" customWidth="1"/>
    <col min="3" max="4" width="13.00390625" style="1" customWidth="1"/>
    <col min="5" max="5" width="5.875" style="1" customWidth="1"/>
    <col min="6" max="6" width="8.875" style="1" customWidth="1"/>
    <col min="7" max="7" width="13.00390625" style="1" customWidth="1"/>
    <col min="8" max="8" width="8.625" style="1" customWidth="1"/>
    <col min="9" max="10" width="13.00390625" style="1" customWidth="1"/>
    <col min="11" max="11" width="5.875" style="1" customWidth="1"/>
    <col min="12" max="12" width="8.875" style="1" customWidth="1"/>
    <col min="13" max="13" width="14.00390625" style="1" customWidth="1"/>
    <col min="14" max="14" width="8.625" style="1" customWidth="1"/>
    <col min="15" max="16" width="13.00390625" style="1" customWidth="1"/>
    <col min="17" max="17" width="5.875" style="1" customWidth="1"/>
    <col min="18" max="18" width="8.875" style="1" customWidth="1"/>
    <col min="19" max="19" width="13.00390625" style="1" customWidth="1"/>
    <col min="20" max="20" width="8.625" style="1" customWidth="1"/>
    <col min="21" max="22" width="13.00390625" style="1" customWidth="1"/>
    <col min="23" max="23" width="5.875" style="1" customWidth="1"/>
    <col min="24" max="24" width="8.875" style="1" customWidth="1"/>
    <col min="25" max="16384" width="13.00390625" style="1" customWidth="1"/>
  </cols>
  <sheetData>
    <row r="1" spans="1:24" ht="21">
      <c r="A1" s="249" t="s">
        <v>205</v>
      </c>
      <c r="B1" s="249"/>
      <c r="C1" s="249"/>
      <c r="D1" s="249"/>
      <c r="E1" s="249"/>
      <c r="F1" s="249"/>
      <c r="G1" s="105"/>
      <c r="H1" s="105"/>
      <c r="I1" s="105"/>
      <c r="J1" s="105"/>
      <c r="K1" s="105"/>
      <c r="L1" s="105"/>
      <c r="M1" s="249" t="s">
        <v>205</v>
      </c>
      <c r="N1" s="249"/>
      <c r="O1" s="249"/>
      <c r="P1" s="249"/>
      <c r="Q1" s="249"/>
      <c r="R1" s="249"/>
      <c r="S1" s="105"/>
      <c r="T1" s="105"/>
      <c r="U1" s="105"/>
      <c r="V1" s="105"/>
      <c r="W1" s="105"/>
      <c r="X1" s="105"/>
    </row>
    <row r="2" spans="1:24" ht="21">
      <c r="A2" s="252" t="s">
        <v>125</v>
      </c>
      <c r="B2" s="252"/>
      <c r="C2" s="252"/>
      <c r="D2" s="252"/>
      <c r="E2" s="252"/>
      <c r="F2" s="252"/>
      <c r="G2" s="105"/>
      <c r="H2" s="105"/>
      <c r="I2" s="105"/>
      <c r="J2" s="105"/>
      <c r="K2" s="105"/>
      <c r="L2" s="105"/>
      <c r="M2" s="252" t="s">
        <v>125</v>
      </c>
      <c r="N2" s="252"/>
      <c r="O2" s="252"/>
      <c r="P2" s="252"/>
      <c r="Q2" s="252"/>
      <c r="R2" s="252"/>
      <c r="S2" s="105"/>
      <c r="T2" s="105"/>
      <c r="U2" s="105"/>
      <c r="V2" s="105"/>
      <c r="W2" s="105"/>
      <c r="X2" s="105"/>
    </row>
    <row r="3" spans="1:35" s="2" customFormat="1" ht="30" customHeight="1" thickBot="1">
      <c r="A3" s="37"/>
      <c r="B3" s="12"/>
      <c r="C3" s="38"/>
      <c r="D3" s="38"/>
      <c r="E3" s="38"/>
      <c r="F3" s="38"/>
      <c r="G3" s="40"/>
      <c r="H3" s="12"/>
      <c r="I3" s="38"/>
      <c r="J3" s="38"/>
      <c r="K3" s="38"/>
      <c r="L3" s="38"/>
      <c r="M3" s="37"/>
      <c r="N3" s="12"/>
      <c r="O3" s="38"/>
      <c r="P3" s="38"/>
      <c r="Q3" s="38"/>
      <c r="R3" s="38"/>
      <c r="S3" s="40"/>
      <c r="T3" s="12"/>
      <c r="U3" s="38"/>
      <c r="V3" s="38"/>
      <c r="W3" s="38"/>
      <c r="X3" s="38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2" customFormat="1" ht="34.5" customHeight="1">
      <c r="A4" s="69" t="s">
        <v>105</v>
      </c>
      <c r="B4" s="208">
        <f>IF('駅伝データ'!A12="","",'駅伝データ'!A12)</f>
      </c>
      <c r="C4" s="274"/>
      <c r="D4" s="274"/>
      <c r="E4" s="274"/>
      <c r="F4" s="275"/>
      <c r="G4" s="40"/>
      <c r="H4" s="72"/>
      <c r="I4" s="74"/>
      <c r="J4" s="74"/>
      <c r="K4" s="74"/>
      <c r="L4" s="74"/>
      <c r="M4" s="69" t="s">
        <v>105</v>
      </c>
      <c r="N4" s="208">
        <f>IF('駅伝データ'!A14="","",'駅伝データ'!A14)</f>
      </c>
      <c r="O4" s="274"/>
      <c r="P4" s="274"/>
      <c r="Q4" s="274"/>
      <c r="R4" s="275"/>
      <c r="S4" s="40"/>
      <c r="T4" s="72"/>
      <c r="U4" s="74"/>
      <c r="V4" s="74"/>
      <c r="W4" s="74"/>
      <c r="X4" s="74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s="2" customFormat="1" ht="34.5" customHeight="1" thickBot="1">
      <c r="A5" s="80" t="s">
        <v>5</v>
      </c>
      <c r="B5" s="276">
        <f>'②駅伝（女子）'!C7</f>
      </c>
      <c r="C5" s="277"/>
      <c r="D5" s="277"/>
      <c r="E5" s="278"/>
      <c r="F5" s="279"/>
      <c r="G5" s="11"/>
      <c r="H5" s="75"/>
      <c r="I5" s="76"/>
      <c r="J5" s="76"/>
      <c r="K5" s="73"/>
      <c r="L5" s="73"/>
      <c r="M5" s="80" t="s">
        <v>5</v>
      </c>
      <c r="N5" s="276">
        <f>'②駅伝（女子）'!J7</f>
      </c>
      <c r="O5" s="277"/>
      <c r="P5" s="277"/>
      <c r="Q5" s="278"/>
      <c r="R5" s="279"/>
      <c r="S5" s="11"/>
      <c r="T5" s="75"/>
      <c r="U5" s="76"/>
      <c r="V5" s="76"/>
      <c r="W5" s="73"/>
      <c r="X5" s="73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2" customFormat="1" ht="34.5" customHeight="1" thickBot="1">
      <c r="A6" s="81"/>
      <c r="B6" s="77"/>
      <c r="C6" s="74"/>
      <c r="D6" s="74"/>
      <c r="E6" s="74"/>
      <c r="F6" s="74"/>
      <c r="G6" s="11"/>
      <c r="H6" s="318" t="s">
        <v>124</v>
      </c>
      <c r="I6" s="319"/>
      <c r="J6" s="319"/>
      <c r="K6" s="319"/>
      <c r="L6" s="319"/>
      <c r="M6" s="81"/>
      <c r="N6" s="77"/>
      <c r="O6" s="74"/>
      <c r="P6" s="74"/>
      <c r="Q6" s="74"/>
      <c r="R6" s="74"/>
      <c r="S6" s="11"/>
      <c r="T6" s="318" t="s">
        <v>124</v>
      </c>
      <c r="U6" s="319"/>
      <c r="V6" s="319"/>
      <c r="W6" s="319"/>
      <c r="X6" s="3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2" customFormat="1" ht="34.5" customHeight="1" thickBot="1">
      <c r="A7" s="79"/>
      <c r="B7" s="315" t="s">
        <v>122</v>
      </c>
      <c r="C7" s="316"/>
      <c r="D7" s="316"/>
      <c r="E7" s="316"/>
      <c r="F7" s="317"/>
      <c r="G7" s="11"/>
      <c r="H7" s="315" t="s">
        <v>123</v>
      </c>
      <c r="I7" s="316"/>
      <c r="J7" s="316"/>
      <c r="K7" s="316"/>
      <c r="L7" s="317"/>
      <c r="M7" s="79"/>
      <c r="N7" s="315" t="s">
        <v>122</v>
      </c>
      <c r="O7" s="316"/>
      <c r="P7" s="316"/>
      <c r="Q7" s="316"/>
      <c r="R7" s="317"/>
      <c r="S7" s="11"/>
      <c r="T7" s="315" t="s">
        <v>123</v>
      </c>
      <c r="U7" s="316"/>
      <c r="V7" s="316"/>
      <c r="W7" s="316"/>
      <c r="X7" s="317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2" customFormat="1" ht="17.25" customHeight="1">
      <c r="A8" s="270" t="s">
        <v>87</v>
      </c>
      <c r="B8" s="271" t="str">
        <f>'②駅伝（女子）'!$C10&amp;" "&amp;'②駅伝（女子）'!$D10</f>
        <v> </v>
      </c>
      <c r="C8" s="272"/>
      <c r="D8" s="272"/>
      <c r="E8" s="272"/>
      <c r="F8" s="273"/>
      <c r="G8" s="293" t="s">
        <v>119</v>
      </c>
      <c r="H8" s="320"/>
      <c r="I8" s="321"/>
      <c r="J8" s="321"/>
      <c r="K8" s="321"/>
      <c r="L8" s="322"/>
      <c r="M8" s="270" t="s">
        <v>87</v>
      </c>
      <c r="N8" s="271" t="str">
        <f>'②駅伝（女子）'!$J10&amp;" "&amp;'②駅伝（女子）'!$K10</f>
        <v> </v>
      </c>
      <c r="O8" s="272"/>
      <c r="P8" s="272"/>
      <c r="Q8" s="272"/>
      <c r="R8" s="273"/>
      <c r="S8" s="293" t="s">
        <v>119</v>
      </c>
      <c r="T8" s="320"/>
      <c r="U8" s="321"/>
      <c r="V8" s="321"/>
      <c r="W8" s="321"/>
      <c r="X8" s="322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2" customFormat="1" ht="17.25" customHeight="1">
      <c r="A9" s="235"/>
      <c r="B9" s="204"/>
      <c r="C9" s="205"/>
      <c r="D9" s="205"/>
      <c r="E9" s="205"/>
      <c r="F9" s="206"/>
      <c r="G9" s="294"/>
      <c r="H9" s="323"/>
      <c r="I9" s="324"/>
      <c r="J9" s="324"/>
      <c r="K9" s="324"/>
      <c r="L9" s="325"/>
      <c r="M9" s="235"/>
      <c r="N9" s="204"/>
      <c r="O9" s="205"/>
      <c r="P9" s="205"/>
      <c r="Q9" s="205"/>
      <c r="R9" s="206"/>
      <c r="S9" s="294"/>
      <c r="T9" s="323"/>
      <c r="U9" s="324"/>
      <c r="V9" s="324"/>
      <c r="W9" s="324"/>
      <c r="X9" s="325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s="2" customFormat="1" ht="34.5" customHeight="1" thickBot="1">
      <c r="A10" s="42" t="s">
        <v>68</v>
      </c>
      <c r="B10" s="236" t="str">
        <f>'②駅伝（女子）'!$C11&amp;" "&amp;'②駅伝（女子）'!$D11</f>
        <v> </v>
      </c>
      <c r="C10" s="237"/>
      <c r="D10" s="237"/>
      <c r="E10" s="237"/>
      <c r="F10" s="329"/>
      <c r="G10" s="78" t="s">
        <v>119</v>
      </c>
      <c r="H10" s="326"/>
      <c r="I10" s="327"/>
      <c r="J10" s="327"/>
      <c r="K10" s="327"/>
      <c r="L10" s="328"/>
      <c r="M10" s="42" t="s">
        <v>68</v>
      </c>
      <c r="N10" s="236" t="str">
        <f>'②駅伝（女子）'!$J11&amp;" "&amp;'②駅伝（女子）'!$K11</f>
        <v> </v>
      </c>
      <c r="O10" s="237"/>
      <c r="P10" s="237"/>
      <c r="Q10" s="237"/>
      <c r="R10" s="329"/>
      <c r="S10" s="78" t="s">
        <v>119</v>
      </c>
      <c r="T10" s="326"/>
      <c r="U10" s="327"/>
      <c r="V10" s="327"/>
      <c r="W10" s="327"/>
      <c r="X10" s="328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2" customFormat="1" ht="34.5" customHeight="1" thickBot="1">
      <c r="A11" s="51"/>
      <c r="B11" s="51"/>
      <c r="C11" s="61"/>
      <c r="D11" s="61"/>
      <c r="E11" s="61"/>
      <c r="F11" s="61"/>
      <c r="G11" s="58"/>
      <c r="H11" s="318" t="s">
        <v>124</v>
      </c>
      <c r="I11" s="319"/>
      <c r="J11" s="319"/>
      <c r="K11" s="319"/>
      <c r="L11" s="319"/>
      <c r="M11" s="51"/>
      <c r="N11" s="51"/>
      <c r="O11" s="61"/>
      <c r="P11" s="61"/>
      <c r="Q11" s="61"/>
      <c r="R11" s="61"/>
      <c r="S11" s="58"/>
      <c r="T11" s="318" t="s">
        <v>124</v>
      </c>
      <c r="U11" s="319"/>
      <c r="V11" s="319"/>
      <c r="W11" s="319"/>
      <c r="X11" s="319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2" customFormat="1" ht="34.5" customHeight="1" thickBot="1">
      <c r="A12" s="51"/>
      <c r="B12" s="315" t="s">
        <v>122</v>
      </c>
      <c r="C12" s="316"/>
      <c r="D12" s="316"/>
      <c r="E12" s="316"/>
      <c r="F12" s="317"/>
      <c r="G12" s="43"/>
      <c r="H12" s="315" t="s">
        <v>123</v>
      </c>
      <c r="I12" s="316"/>
      <c r="J12" s="316"/>
      <c r="K12" s="316"/>
      <c r="L12" s="317"/>
      <c r="M12" s="51"/>
      <c r="N12" s="315" t="s">
        <v>122</v>
      </c>
      <c r="O12" s="316"/>
      <c r="P12" s="316"/>
      <c r="Q12" s="316"/>
      <c r="R12" s="317"/>
      <c r="S12" s="43"/>
      <c r="T12" s="315" t="s">
        <v>123</v>
      </c>
      <c r="U12" s="316"/>
      <c r="V12" s="316"/>
      <c r="W12" s="316"/>
      <c r="X12" s="317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3.5" customHeight="1">
      <c r="A13" s="207" t="s">
        <v>69</v>
      </c>
      <c r="B13" s="217" t="s">
        <v>41</v>
      </c>
      <c r="C13" s="218"/>
      <c r="D13" s="219"/>
      <c r="E13" s="220"/>
      <c r="F13" s="280" t="s">
        <v>70</v>
      </c>
      <c r="G13" s="10"/>
      <c r="H13" s="330" t="s">
        <v>41</v>
      </c>
      <c r="I13" s="218"/>
      <c r="J13" s="219"/>
      <c r="K13" s="220"/>
      <c r="L13" s="280" t="s">
        <v>70</v>
      </c>
      <c r="M13" s="207" t="s">
        <v>69</v>
      </c>
      <c r="N13" s="217" t="s">
        <v>41</v>
      </c>
      <c r="O13" s="218"/>
      <c r="P13" s="219"/>
      <c r="Q13" s="220"/>
      <c r="R13" s="280" t="s">
        <v>70</v>
      </c>
      <c r="S13" s="10"/>
      <c r="T13" s="330" t="s">
        <v>41</v>
      </c>
      <c r="U13" s="218"/>
      <c r="V13" s="219"/>
      <c r="W13" s="220"/>
      <c r="X13" s="280" t="s">
        <v>70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3.5" customHeight="1">
      <c r="A14" s="171"/>
      <c r="B14" s="221" t="s">
        <v>72</v>
      </c>
      <c r="C14" s="222"/>
      <c r="D14" s="222"/>
      <c r="E14" s="223"/>
      <c r="F14" s="281"/>
      <c r="G14" s="10"/>
      <c r="H14" s="312" t="s">
        <v>72</v>
      </c>
      <c r="I14" s="222"/>
      <c r="J14" s="222"/>
      <c r="K14" s="223"/>
      <c r="L14" s="281"/>
      <c r="M14" s="171"/>
      <c r="N14" s="221" t="s">
        <v>72</v>
      </c>
      <c r="O14" s="222"/>
      <c r="P14" s="222"/>
      <c r="Q14" s="223"/>
      <c r="R14" s="281"/>
      <c r="S14" s="10"/>
      <c r="T14" s="312" t="s">
        <v>72</v>
      </c>
      <c r="U14" s="222"/>
      <c r="V14" s="222"/>
      <c r="W14" s="223"/>
      <c r="X14" s="281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171">
        <v>1</v>
      </c>
      <c r="B15" s="185" t="str">
        <f>'駅伝データ'!D11</f>
        <v> </v>
      </c>
      <c r="C15" s="186"/>
      <c r="D15" s="187"/>
      <c r="E15" s="188"/>
      <c r="F15" s="284">
        <f>IF('②駅伝（女子）'!G12="","",'②駅伝（女子）'!G12)</f>
      </c>
      <c r="G15" s="293" t="s">
        <v>119</v>
      </c>
      <c r="H15" s="285"/>
      <c r="I15" s="286"/>
      <c r="J15" s="287"/>
      <c r="K15" s="288"/>
      <c r="L15" s="313"/>
      <c r="M15" s="171">
        <v>1</v>
      </c>
      <c r="N15" s="185" t="str">
        <f>'駅伝データ'!D13</f>
        <v> </v>
      </c>
      <c r="O15" s="186"/>
      <c r="P15" s="187"/>
      <c r="Q15" s="188"/>
      <c r="R15" s="224">
        <f>IF('②駅伝（女子）'!N12="","",'②駅伝（女子）'!N12)</f>
      </c>
      <c r="S15" s="293" t="s">
        <v>119</v>
      </c>
      <c r="T15" s="285"/>
      <c r="U15" s="286"/>
      <c r="V15" s="287"/>
      <c r="W15" s="288"/>
      <c r="X15" s="313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34.5" customHeight="1">
      <c r="A16" s="171"/>
      <c r="B16" s="211" t="str">
        <f>プログラム!B21</f>
        <v>　　　</v>
      </c>
      <c r="C16" s="212"/>
      <c r="D16" s="213"/>
      <c r="E16" s="214"/>
      <c r="F16" s="284"/>
      <c r="G16" s="294"/>
      <c r="H16" s="298"/>
      <c r="I16" s="299"/>
      <c r="J16" s="300"/>
      <c r="K16" s="301"/>
      <c r="L16" s="313"/>
      <c r="M16" s="171"/>
      <c r="N16" s="211" t="str">
        <f>プログラム!E21</f>
        <v>　　　</v>
      </c>
      <c r="O16" s="212"/>
      <c r="P16" s="213"/>
      <c r="Q16" s="214"/>
      <c r="R16" s="224"/>
      <c r="S16" s="294"/>
      <c r="T16" s="298"/>
      <c r="U16" s="299"/>
      <c r="V16" s="300"/>
      <c r="W16" s="301"/>
      <c r="X16" s="31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" customHeight="1">
      <c r="A17" s="171">
        <v>2</v>
      </c>
      <c r="B17" s="185" t="str">
        <f>'駅伝データ'!E11</f>
        <v> </v>
      </c>
      <c r="C17" s="186"/>
      <c r="D17" s="187"/>
      <c r="E17" s="188"/>
      <c r="F17" s="282">
        <f>IF('②駅伝（女子）'!G13="","",'②駅伝（女子）'!G13)</f>
      </c>
      <c r="G17" s="293" t="s">
        <v>119</v>
      </c>
      <c r="H17" s="285"/>
      <c r="I17" s="286"/>
      <c r="J17" s="287"/>
      <c r="K17" s="288"/>
      <c r="L17" s="308"/>
      <c r="M17" s="171">
        <v>2</v>
      </c>
      <c r="N17" s="185" t="str">
        <f>'駅伝データ'!E13</f>
        <v> </v>
      </c>
      <c r="O17" s="186"/>
      <c r="P17" s="187"/>
      <c r="Q17" s="188"/>
      <c r="R17" s="189">
        <f>IF('②駅伝（女子）'!N13="","",'②駅伝（女子）'!N13)</f>
      </c>
      <c r="S17" s="293" t="s">
        <v>119</v>
      </c>
      <c r="T17" s="285"/>
      <c r="U17" s="286"/>
      <c r="V17" s="287"/>
      <c r="W17" s="288"/>
      <c r="X17" s="30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34.5" customHeight="1">
      <c r="A18" s="171"/>
      <c r="B18" s="211" t="str">
        <f>プログラム!B22</f>
        <v>　　　</v>
      </c>
      <c r="C18" s="212"/>
      <c r="D18" s="213"/>
      <c r="E18" s="214"/>
      <c r="F18" s="283"/>
      <c r="G18" s="294"/>
      <c r="H18" s="298"/>
      <c r="I18" s="299"/>
      <c r="J18" s="300"/>
      <c r="K18" s="301"/>
      <c r="L18" s="309"/>
      <c r="M18" s="171"/>
      <c r="N18" s="211" t="str">
        <f>プログラム!E22</f>
        <v>　　　</v>
      </c>
      <c r="O18" s="212"/>
      <c r="P18" s="213"/>
      <c r="Q18" s="214"/>
      <c r="R18" s="190"/>
      <c r="S18" s="294"/>
      <c r="T18" s="298"/>
      <c r="U18" s="299"/>
      <c r="V18" s="300"/>
      <c r="W18" s="301"/>
      <c r="X18" s="30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" customHeight="1">
      <c r="A19" s="171">
        <v>3</v>
      </c>
      <c r="B19" s="185" t="str">
        <f>'駅伝データ'!F11</f>
        <v> </v>
      </c>
      <c r="C19" s="186"/>
      <c r="D19" s="187"/>
      <c r="E19" s="188"/>
      <c r="F19" s="282">
        <f>IF('②駅伝（女子）'!G14="","",'②駅伝（女子）'!G14)</f>
      </c>
      <c r="G19" s="293" t="s">
        <v>119</v>
      </c>
      <c r="H19" s="285"/>
      <c r="I19" s="286"/>
      <c r="J19" s="287"/>
      <c r="K19" s="288"/>
      <c r="L19" s="308"/>
      <c r="M19" s="171">
        <v>3</v>
      </c>
      <c r="N19" s="185" t="str">
        <f>'駅伝データ'!F13</f>
        <v> </v>
      </c>
      <c r="O19" s="186"/>
      <c r="P19" s="187"/>
      <c r="Q19" s="188"/>
      <c r="R19" s="189">
        <f>IF('②駅伝（女子）'!N14="","",'②駅伝（女子）'!N14)</f>
      </c>
      <c r="S19" s="293" t="s">
        <v>119</v>
      </c>
      <c r="T19" s="285"/>
      <c r="U19" s="286"/>
      <c r="V19" s="287"/>
      <c r="W19" s="288"/>
      <c r="X19" s="30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34.5" customHeight="1">
      <c r="A20" s="171"/>
      <c r="B20" s="211" t="str">
        <f>プログラム!B23</f>
        <v>　　　</v>
      </c>
      <c r="C20" s="212"/>
      <c r="D20" s="213"/>
      <c r="E20" s="214"/>
      <c r="F20" s="283"/>
      <c r="G20" s="294"/>
      <c r="H20" s="298"/>
      <c r="I20" s="299"/>
      <c r="J20" s="300"/>
      <c r="K20" s="301"/>
      <c r="L20" s="309"/>
      <c r="M20" s="171"/>
      <c r="N20" s="211" t="str">
        <f>プログラム!E23</f>
        <v>　　　</v>
      </c>
      <c r="O20" s="212"/>
      <c r="P20" s="213"/>
      <c r="Q20" s="214"/>
      <c r="R20" s="190"/>
      <c r="S20" s="294"/>
      <c r="T20" s="298"/>
      <c r="U20" s="299"/>
      <c r="V20" s="300"/>
      <c r="W20" s="301"/>
      <c r="X20" s="309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" customHeight="1">
      <c r="A21" s="171">
        <v>4</v>
      </c>
      <c r="B21" s="185" t="str">
        <f>'駅伝データ'!G11</f>
        <v> </v>
      </c>
      <c r="C21" s="186"/>
      <c r="D21" s="187"/>
      <c r="E21" s="188"/>
      <c r="F21" s="282">
        <f>IF('②駅伝（女子）'!G15="","",'②駅伝（女子）'!G15)</f>
      </c>
      <c r="G21" s="293" t="s">
        <v>119</v>
      </c>
      <c r="H21" s="285"/>
      <c r="I21" s="286"/>
      <c r="J21" s="287"/>
      <c r="K21" s="288"/>
      <c r="L21" s="308"/>
      <c r="M21" s="171">
        <v>4</v>
      </c>
      <c r="N21" s="185" t="str">
        <f>'駅伝データ'!G13</f>
        <v> </v>
      </c>
      <c r="O21" s="186"/>
      <c r="P21" s="187"/>
      <c r="Q21" s="188"/>
      <c r="R21" s="189">
        <f>IF('②駅伝（女子）'!N15="","",'②駅伝（女子）'!N15)</f>
      </c>
      <c r="S21" s="293" t="s">
        <v>119</v>
      </c>
      <c r="T21" s="285"/>
      <c r="U21" s="286"/>
      <c r="V21" s="287"/>
      <c r="W21" s="288"/>
      <c r="X21" s="30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34.5" customHeight="1">
      <c r="A22" s="171"/>
      <c r="B22" s="211" t="str">
        <f>プログラム!B24</f>
        <v>　　　</v>
      </c>
      <c r="C22" s="212"/>
      <c r="D22" s="213"/>
      <c r="E22" s="214"/>
      <c r="F22" s="283"/>
      <c r="G22" s="294"/>
      <c r="H22" s="298"/>
      <c r="I22" s="299"/>
      <c r="J22" s="300"/>
      <c r="K22" s="301"/>
      <c r="L22" s="309"/>
      <c r="M22" s="171"/>
      <c r="N22" s="211" t="str">
        <f>プログラム!E24</f>
        <v>　　　</v>
      </c>
      <c r="O22" s="212"/>
      <c r="P22" s="213"/>
      <c r="Q22" s="214"/>
      <c r="R22" s="190"/>
      <c r="S22" s="294"/>
      <c r="T22" s="298"/>
      <c r="U22" s="299"/>
      <c r="V22" s="300"/>
      <c r="W22" s="301"/>
      <c r="X22" s="309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" customHeight="1">
      <c r="A23" s="171">
        <v>5</v>
      </c>
      <c r="B23" s="185" t="str">
        <f>'駅伝データ'!H11</f>
        <v> </v>
      </c>
      <c r="C23" s="186"/>
      <c r="D23" s="187"/>
      <c r="E23" s="188"/>
      <c r="F23" s="282">
        <f>IF('②駅伝（女子）'!G16="","",'②駅伝（女子）'!G16)</f>
      </c>
      <c r="G23" s="293" t="s">
        <v>119</v>
      </c>
      <c r="H23" s="285"/>
      <c r="I23" s="286"/>
      <c r="J23" s="287"/>
      <c r="K23" s="288"/>
      <c r="L23" s="308"/>
      <c r="M23" s="171">
        <v>5</v>
      </c>
      <c r="N23" s="185" t="str">
        <f>'駅伝データ'!H13</f>
        <v> </v>
      </c>
      <c r="O23" s="186"/>
      <c r="P23" s="187"/>
      <c r="Q23" s="188"/>
      <c r="R23" s="189">
        <f>IF('②駅伝（女子）'!N16="","",'②駅伝（女子）'!N16)</f>
      </c>
      <c r="S23" s="293" t="s">
        <v>119</v>
      </c>
      <c r="T23" s="285"/>
      <c r="U23" s="286"/>
      <c r="V23" s="287"/>
      <c r="W23" s="288"/>
      <c r="X23" s="30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34.5" customHeight="1">
      <c r="A24" s="171"/>
      <c r="B24" s="211" t="str">
        <f>プログラム!B25</f>
        <v>　　　</v>
      </c>
      <c r="C24" s="212"/>
      <c r="D24" s="213"/>
      <c r="E24" s="214"/>
      <c r="F24" s="283"/>
      <c r="G24" s="294"/>
      <c r="H24" s="298"/>
      <c r="I24" s="299"/>
      <c r="J24" s="300"/>
      <c r="K24" s="301"/>
      <c r="L24" s="309"/>
      <c r="M24" s="171"/>
      <c r="N24" s="211" t="str">
        <f>プログラム!E25</f>
        <v>　　　</v>
      </c>
      <c r="O24" s="212"/>
      <c r="P24" s="213"/>
      <c r="Q24" s="214"/>
      <c r="R24" s="190"/>
      <c r="S24" s="294"/>
      <c r="T24" s="298"/>
      <c r="U24" s="299"/>
      <c r="V24" s="300"/>
      <c r="W24" s="301"/>
      <c r="X24" s="309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" customHeight="1">
      <c r="A25" s="171">
        <v>6</v>
      </c>
      <c r="B25" s="185" t="str">
        <f>'駅伝データ'!I11</f>
        <v> </v>
      </c>
      <c r="C25" s="186"/>
      <c r="D25" s="187"/>
      <c r="E25" s="188"/>
      <c r="F25" s="282">
        <f>IF('②駅伝（女子）'!G17="","",'②駅伝（女子）'!G17)</f>
      </c>
      <c r="G25" s="293" t="s">
        <v>119</v>
      </c>
      <c r="H25" s="285"/>
      <c r="I25" s="286"/>
      <c r="J25" s="287"/>
      <c r="K25" s="288"/>
      <c r="L25" s="308"/>
      <c r="M25" s="171">
        <v>6</v>
      </c>
      <c r="N25" s="185" t="str">
        <f>'駅伝データ'!I13</f>
        <v> </v>
      </c>
      <c r="O25" s="186"/>
      <c r="P25" s="187"/>
      <c r="Q25" s="188"/>
      <c r="R25" s="189">
        <f>IF('②駅伝（女子）'!N17="","",'②駅伝（女子）'!N17)</f>
      </c>
      <c r="S25" s="293" t="s">
        <v>119</v>
      </c>
      <c r="T25" s="285"/>
      <c r="U25" s="286"/>
      <c r="V25" s="287"/>
      <c r="W25" s="288"/>
      <c r="X25" s="30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34.5" customHeight="1">
      <c r="A26" s="171"/>
      <c r="B26" s="211" t="str">
        <f>プログラム!B26</f>
        <v>　　　</v>
      </c>
      <c r="C26" s="212"/>
      <c r="D26" s="213"/>
      <c r="E26" s="214"/>
      <c r="F26" s="283"/>
      <c r="G26" s="294"/>
      <c r="H26" s="298"/>
      <c r="I26" s="299"/>
      <c r="J26" s="300"/>
      <c r="K26" s="301"/>
      <c r="L26" s="309"/>
      <c r="M26" s="171"/>
      <c r="N26" s="211" t="str">
        <f>プログラム!E26</f>
        <v>　　　</v>
      </c>
      <c r="O26" s="212"/>
      <c r="P26" s="213"/>
      <c r="Q26" s="214"/>
      <c r="R26" s="190"/>
      <c r="S26" s="294"/>
      <c r="T26" s="298"/>
      <c r="U26" s="299"/>
      <c r="V26" s="300"/>
      <c r="W26" s="301"/>
      <c r="X26" s="30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" customHeight="1">
      <c r="A27" s="171">
        <v>7</v>
      </c>
      <c r="B27" s="185" t="str">
        <f>'駅伝データ'!J11</f>
        <v> </v>
      </c>
      <c r="C27" s="186"/>
      <c r="D27" s="187"/>
      <c r="E27" s="188"/>
      <c r="F27" s="282">
        <f>IF('②駅伝（女子）'!G18="","",'②駅伝（女子）'!G18)</f>
      </c>
      <c r="G27" s="293" t="s">
        <v>119</v>
      </c>
      <c r="H27" s="285"/>
      <c r="I27" s="286"/>
      <c r="J27" s="287"/>
      <c r="K27" s="288"/>
      <c r="L27" s="308"/>
      <c r="M27" s="171">
        <v>7</v>
      </c>
      <c r="N27" s="185" t="str">
        <f>'駅伝データ'!J13</f>
        <v> </v>
      </c>
      <c r="O27" s="186"/>
      <c r="P27" s="187"/>
      <c r="Q27" s="188"/>
      <c r="R27" s="282">
        <f>IF('②駅伝（女子）'!N18="","",'②駅伝（女子）'!N18)</f>
      </c>
      <c r="S27" s="293" t="s">
        <v>119</v>
      </c>
      <c r="T27" s="285"/>
      <c r="U27" s="286"/>
      <c r="V27" s="287"/>
      <c r="W27" s="288"/>
      <c r="X27" s="30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34.5" customHeight="1">
      <c r="A28" s="227"/>
      <c r="B28" s="211" t="str">
        <f>プログラム!B27</f>
        <v>　　　</v>
      </c>
      <c r="C28" s="212"/>
      <c r="D28" s="213"/>
      <c r="E28" s="214"/>
      <c r="F28" s="310"/>
      <c r="G28" s="294"/>
      <c r="H28" s="298"/>
      <c r="I28" s="299"/>
      <c r="J28" s="300"/>
      <c r="K28" s="301"/>
      <c r="L28" s="311"/>
      <c r="M28" s="227"/>
      <c r="N28" s="211" t="str">
        <f>プログラム!E27</f>
        <v>　　　</v>
      </c>
      <c r="O28" s="212"/>
      <c r="P28" s="213"/>
      <c r="Q28" s="214"/>
      <c r="R28" s="310"/>
      <c r="S28" s="294"/>
      <c r="T28" s="298"/>
      <c r="U28" s="299"/>
      <c r="V28" s="300"/>
      <c r="W28" s="301"/>
      <c r="X28" s="3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2" customFormat="1" ht="15" customHeight="1">
      <c r="A29" s="171">
        <v>8</v>
      </c>
      <c r="B29" s="185" t="str">
        <f>'駅伝データ'!K11</f>
        <v> </v>
      </c>
      <c r="C29" s="186"/>
      <c r="D29" s="187"/>
      <c r="E29" s="188"/>
      <c r="F29" s="282">
        <f>IF('②駅伝（女子）'!G19="","",'②駅伝（女子）'!G19)</f>
      </c>
      <c r="G29" s="293" t="s">
        <v>119</v>
      </c>
      <c r="H29" s="285"/>
      <c r="I29" s="286"/>
      <c r="J29" s="287"/>
      <c r="K29" s="288"/>
      <c r="L29" s="308"/>
      <c r="M29" s="171">
        <v>8</v>
      </c>
      <c r="N29" s="185" t="str">
        <f>'駅伝データ'!K13</f>
        <v> </v>
      </c>
      <c r="O29" s="186"/>
      <c r="P29" s="187"/>
      <c r="Q29" s="188"/>
      <c r="R29" s="282">
        <f>IF('②駅伝（女子）'!N19="","",'②駅伝（女子）'!N19)</f>
      </c>
      <c r="S29" s="293" t="s">
        <v>119</v>
      </c>
      <c r="T29" s="285"/>
      <c r="U29" s="286"/>
      <c r="V29" s="287"/>
      <c r="W29" s="288"/>
      <c r="X29" s="30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2" customFormat="1" ht="34.5" customHeight="1" thickBot="1">
      <c r="A30" s="229"/>
      <c r="B30" s="231" t="str">
        <f>プログラム!B28</f>
        <v>　　　</v>
      </c>
      <c r="C30" s="232"/>
      <c r="D30" s="233"/>
      <c r="E30" s="234"/>
      <c r="F30" s="334"/>
      <c r="G30" s="294"/>
      <c r="H30" s="336"/>
      <c r="I30" s="337"/>
      <c r="J30" s="338"/>
      <c r="K30" s="339"/>
      <c r="L30" s="335"/>
      <c r="M30" s="229"/>
      <c r="N30" s="231" t="str">
        <f>プログラム!E28</f>
        <v>　　　</v>
      </c>
      <c r="O30" s="232"/>
      <c r="P30" s="233"/>
      <c r="Q30" s="234"/>
      <c r="R30" s="334"/>
      <c r="S30" s="294"/>
      <c r="T30" s="336"/>
      <c r="U30" s="337"/>
      <c r="V30" s="338"/>
      <c r="W30" s="339"/>
      <c r="X30" s="335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2" customFormat="1" ht="15" customHeight="1">
      <c r="A31" s="255"/>
      <c r="B31" s="255"/>
      <c r="C31" s="255"/>
      <c r="D31" s="167"/>
      <c r="E31" s="240"/>
      <c r="F31" s="263"/>
      <c r="G31" s="262"/>
      <c r="H31" s="255"/>
      <c r="I31" s="255"/>
      <c r="J31" s="167"/>
      <c r="K31" s="240"/>
      <c r="L31" s="263"/>
      <c r="M31" s="255"/>
      <c r="N31" s="255"/>
      <c r="O31" s="255"/>
      <c r="P31" s="167"/>
      <c r="Q31" s="240"/>
      <c r="R31" s="263"/>
      <c r="S31" s="262"/>
      <c r="T31" s="255"/>
      <c r="U31" s="255"/>
      <c r="V31" s="167"/>
      <c r="W31" s="240"/>
      <c r="X31" s="263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2" customFormat="1" ht="34.5" customHeight="1">
      <c r="A32" s="255"/>
      <c r="B32" s="212"/>
      <c r="C32" s="212"/>
      <c r="D32" s="213"/>
      <c r="E32" s="295"/>
      <c r="F32" s="263"/>
      <c r="G32" s="297"/>
      <c r="H32" s="212"/>
      <c r="I32" s="212"/>
      <c r="J32" s="213"/>
      <c r="K32" s="295"/>
      <c r="L32" s="263"/>
      <c r="M32" s="255"/>
      <c r="N32" s="212"/>
      <c r="O32" s="212"/>
      <c r="P32" s="213"/>
      <c r="Q32" s="295"/>
      <c r="R32" s="263"/>
      <c r="S32" s="297"/>
      <c r="T32" s="212"/>
      <c r="U32" s="212"/>
      <c r="V32" s="213"/>
      <c r="W32" s="295"/>
      <c r="X32" s="263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2" customFormat="1" ht="15" customHeight="1">
      <c r="A33" s="255"/>
      <c r="B33" s="255"/>
      <c r="C33" s="255"/>
      <c r="D33" s="167"/>
      <c r="E33" s="240"/>
      <c r="F33" s="263"/>
      <c r="G33" s="262"/>
      <c r="H33" s="255"/>
      <c r="I33" s="255"/>
      <c r="J33" s="167"/>
      <c r="K33" s="240"/>
      <c r="L33" s="263"/>
      <c r="M33" s="255"/>
      <c r="N33" s="255"/>
      <c r="O33" s="255"/>
      <c r="P33" s="167"/>
      <c r="Q33" s="240"/>
      <c r="R33" s="263"/>
      <c r="S33" s="262"/>
      <c r="T33" s="255"/>
      <c r="U33" s="255"/>
      <c r="V33" s="167"/>
      <c r="W33" s="240"/>
      <c r="X33" s="263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2" customFormat="1" ht="34.5" customHeight="1">
      <c r="A34" s="255"/>
      <c r="B34" s="212"/>
      <c r="C34" s="212"/>
      <c r="D34" s="213"/>
      <c r="E34" s="295"/>
      <c r="F34" s="263"/>
      <c r="G34" s="297"/>
      <c r="H34" s="212"/>
      <c r="I34" s="212"/>
      <c r="J34" s="213"/>
      <c r="K34" s="295"/>
      <c r="L34" s="263"/>
      <c r="M34" s="255"/>
      <c r="N34" s="212"/>
      <c r="O34" s="212"/>
      <c r="P34" s="213"/>
      <c r="Q34" s="295"/>
      <c r="R34" s="263"/>
      <c r="S34" s="297"/>
      <c r="T34" s="212"/>
      <c r="U34" s="212"/>
      <c r="V34" s="213"/>
      <c r="W34" s="295"/>
      <c r="X34" s="263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18" ht="18" customHeight="1">
      <c r="A35" s="23"/>
      <c r="B35" s="23"/>
      <c r="E35" s="23"/>
      <c r="F35" s="23"/>
      <c r="M35" s="23"/>
      <c r="N35" s="23"/>
      <c r="Q35" s="23"/>
      <c r="R35" s="23"/>
    </row>
    <row r="36" spans="1:18" ht="18" customHeight="1">
      <c r="A36" s="97" t="s">
        <v>165</v>
      </c>
      <c r="B36" s="23"/>
      <c r="E36" s="23"/>
      <c r="F36" s="23"/>
      <c r="M36" s="97" t="s">
        <v>165</v>
      </c>
      <c r="N36" s="23"/>
      <c r="Q36" s="23"/>
      <c r="R36" s="23"/>
    </row>
    <row r="37" spans="1:18" ht="18" customHeight="1">
      <c r="A37" s="23"/>
      <c r="B37" s="23"/>
      <c r="E37" s="23"/>
      <c r="F37" s="23"/>
      <c r="M37" s="23"/>
      <c r="N37" s="23"/>
      <c r="Q37" s="23"/>
      <c r="R37" s="23"/>
    </row>
    <row r="38" spans="1:20" ht="18" customHeight="1">
      <c r="A38" s="23"/>
      <c r="B38" s="96" t="s">
        <v>120</v>
      </c>
      <c r="D38" s="23"/>
      <c r="E38" s="23"/>
      <c r="H38" s="36"/>
      <c r="M38" s="23"/>
      <c r="N38" s="96" t="s">
        <v>120</v>
      </c>
      <c r="P38" s="23"/>
      <c r="Q38" s="23"/>
      <c r="T38" s="36"/>
    </row>
    <row r="39" spans="1:17" ht="18" customHeight="1">
      <c r="A39" s="23"/>
      <c r="D39" s="23"/>
      <c r="E39" s="23"/>
      <c r="M39" s="23"/>
      <c r="P39" s="23"/>
      <c r="Q39" s="23"/>
    </row>
    <row r="40" spans="1:19" ht="18" customHeight="1">
      <c r="A40" s="23"/>
      <c r="B40" s="289" t="s">
        <v>198</v>
      </c>
      <c r="C40" s="290"/>
      <c r="D40" s="290"/>
      <c r="E40" s="290"/>
      <c r="F40" s="290"/>
      <c r="G40" s="95"/>
      <c r="M40" s="23"/>
      <c r="N40" s="289" t="s">
        <v>198</v>
      </c>
      <c r="O40" s="290"/>
      <c r="P40" s="290"/>
      <c r="Q40" s="290"/>
      <c r="R40" s="290"/>
      <c r="S40" s="95"/>
    </row>
    <row r="41" spans="1:17" ht="18" customHeight="1">
      <c r="A41" s="23"/>
      <c r="D41" s="23"/>
      <c r="E41" s="23"/>
      <c r="M41" s="23"/>
      <c r="P41" s="23"/>
      <c r="Q41" s="23"/>
    </row>
    <row r="42" spans="1:22" ht="18" customHeight="1">
      <c r="A42" s="23"/>
      <c r="C42" s="331" t="str">
        <f>IF('①申込'!C7="","",VLOOKUP('①申込'!C7,学校情報,6,FALSE))&amp;"　校長"</f>
        <v>　校長</v>
      </c>
      <c r="D42" s="332"/>
      <c r="E42" s="332"/>
      <c r="F42" s="332"/>
      <c r="G42" s="332"/>
      <c r="H42" s="268">
        <f>IF('①申込'!C7="","",VLOOKUP('①申込'!C7,学校情報,7,FALSE))</f>
      </c>
      <c r="I42" s="269"/>
      <c r="J42" s="333"/>
      <c r="M42" s="23"/>
      <c r="O42" s="331" t="str">
        <f>IF('①申込'!C7="","",VLOOKUP('①申込'!C7,学校情報,6,FALSE))&amp;"　校長"</f>
        <v>　校長</v>
      </c>
      <c r="P42" s="332"/>
      <c r="Q42" s="332"/>
      <c r="R42" s="332"/>
      <c r="S42" s="332"/>
      <c r="T42" s="340">
        <f>IF('①申込'!C7="","",VLOOKUP('①申込'!C7,学校情報,7,FALSE))</f>
      </c>
      <c r="U42" s="341"/>
      <c r="V42" s="342"/>
    </row>
    <row r="43" spans="1:17" ht="18" customHeight="1">
      <c r="A43" s="23"/>
      <c r="D43" s="23"/>
      <c r="E43" s="23"/>
      <c r="M43" s="23"/>
      <c r="P43" s="23"/>
      <c r="Q43" s="23"/>
    </row>
  </sheetData>
  <sheetProtection password="CC4D" sheet="1"/>
  <mergeCells count="212">
    <mergeCell ref="B40:F40"/>
    <mergeCell ref="N40:R40"/>
    <mergeCell ref="C42:G42"/>
    <mergeCell ref="O42:S42"/>
    <mergeCell ref="T42:V42"/>
    <mergeCell ref="H42:J42"/>
    <mergeCell ref="M33:M34"/>
    <mergeCell ref="N33:Q33"/>
    <mergeCell ref="R33:R34"/>
    <mergeCell ref="S33:S34"/>
    <mergeCell ref="T33:W33"/>
    <mergeCell ref="X33:X34"/>
    <mergeCell ref="N34:Q34"/>
    <mergeCell ref="T34:W34"/>
    <mergeCell ref="A33:A34"/>
    <mergeCell ref="B33:E33"/>
    <mergeCell ref="F33:F34"/>
    <mergeCell ref="G33:G34"/>
    <mergeCell ref="H33:K33"/>
    <mergeCell ref="L33:L34"/>
    <mergeCell ref="B34:E34"/>
    <mergeCell ref="H34:K34"/>
    <mergeCell ref="M31:M32"/>
    <mergeCell ref="N31:Q31"/>
    <mergeCell ref="R31:R32"/>
    <mergeCell ref="S31:S32"/>
    <mergeCell ref="T31:W31"/>
    <mergeCell ref="X31:X32"/>
    <mergeCell ref="N32:Q32"/>
    <mergeCell ref="T32:W32"/>
    <mergeCell ref="A31:A32"/>
    <mergeCell ref="B31:E31"/>
    <mergeCell ref="F31:F32"/>
    <mergeCell ref="G31:G32"/>
    <mergeCell ref="H31:K31"/>
    <mergeCell ref="L31:L32"/>
    <mergeCell ref="B32:E32"/>
    <mergeCell ref="H32:K32"/>
    <mergeCell ref="M29:M30"/>
    <mergeCell ref="N29:Q29"/>
    <mergeCell ref="R29:R30"/>
    <mergeCell ref="S29:S30"/>
    <mergeCell ref="T29:W29"/>
    <mergeCell ref="X29:X30"/>
    <mergeCell ref="N30:Q30"/>
    <mergeCell ref="T30:W30"/>
    <mergeCell ref="A29:A30"/>
    <mergeCell ref="B29:E29"/>
    <mergeCell ref="F29:F30"/>
    <mergeCell ref="G29:G30"/>
    <mergeCell ref="H29:K29"/>
    <mergeCell ref="L29:L30"/>
    <mergeCell ref="B30:E30"/>
    <mergeCell ref="H30:K30"/>
    <mergeCell ref="M27:M28"/>
    <mergeCell ref="N27:Q27"/>
    <mergeCell ref="R27:R28"/>
    <mergeCell ref="S27:S28"/>
    <mergeCell ref="T27:W27"/>
    <mergeCell ref="X27:X28"/>
    <mergeCell ref="N28:Q28"/>
    <mergeCell ref="T28:W28"/>
    <mergeCell ref="A27:A28"/>
    <mergeCell ref="B27:E27"/>
    <mergeCell ref="F27:F28"/>
    <mergeCell ref="G27:G28"/>
    <mergeCell ref="H27:K27"/>
    <mergeCell ref="L27:L28"/>
    <mergeCell ref="B28:E28"/>
    <mergeCell ref="H28:K28"/>
    <mergeCell ref="M25:M26"/>
    <mergeCell ref="N25:Q25"/>
    <mergeCell ref="R25:R26"/>
    <mergeCell ref="S25:S26"/>
    <mergeCell ref="T25:W25"/>
    <mergeCell ref="X25:X26"/>
    <mergeCell ref="N26:Q26"/>
    <mergeCell ref="T26:W26"/>
    <mergeCell ref="A25:A26"/>
    <mergeCell ref="B25:E25"/>
    <mergeCell ref="F25:F26"/>
    <mergeCell ref="G25:G26"/>
    <mergeCell ref="H25:K25"/>
    <mergeCell ref="L25:L26"/>
    <mergeCell ref="B26:E26"/>
    <mergeCell ref="H26:K26"/>
    <mergeCell ref="M23:M24"/>
    <mergeCell ref="N23:Q23"/>
    <mergeCell ref="R23:R24"/>
    <mergeCell ref="S23:S24"/>
    <mergeCell ref="T23:W23"/>
    <mergeCell ref="X23:X24"/>
    <mergeCell ref="N24:Q24"/>
    <mergeCell ref="T24:W24"/>
    <mergeCell ref="A23:A24"/>
    <mergeCell ref="B23:E23"/>
    <mergeCell ref="F23:F24"/>
    <mergeCell ref="G23:G24"/>
    <mergeCell ref="H23:K23"/>
    <mergeCell ref="L23:L24"/>
    <mergeCell ref="B24:E24"/>
    <mergeCell ref="H24:K24"/>
    <mergeCell ref="M21:M22"/>
    <mergeCell ref="N21:Q21"/>
    <mergeCell ref="R21:R22"/>
    <mergeCell ref="S21:S22"/>
    <mergeCell ref="T21:W21"/>
    <mergeCell ref="X21:X22"/>
    <mergeCell ref="N22:Q22"/>
    <mergeCell ref="T22:W22"/>
    <mergeCell ref="A21:A22"/>
    <mergeCell ref="B21:E21"/>
    <mergeCell ref="F21:F22"/>
    <mergeCell ref="G21:G22"/>
    <mergeCell ref="H21:K21"/>
    <mergeCell ref="L21:L22"/>
    <mergeCell ref="B22:E22"/>
    <mergeCell ref="H22:K22"/>
    <mergeCell ref="M19:M20"/>
    <mergeCell ref="N19:Q19"/>
    <mergeCell ref="R19:R20"/>
    <mergeCell ref="S19:S20"/>
    <mergeCell ref="T19:W19"/>
    <mergeCell ref="X19:X20"/>
    <mergeCell ref="N20:Q20"/>
    <mergeCell ref="T20:W20"/>
    <mergeCell ref="A19:A20"/>
    <mergeCell ref="B19:E19"/>
    <mergeCell ref="F19:F20"/>
    <mergeCell ref="G19:G20"/>
    <mergeCell ref="H19:K19"/>
    <mergeCell ref="L19:L20"/>
    <mergeCell ref="B20:E20"/>
    <mergeCell ref="H20:K20"/>
    <mergeCell ref="M17:M18"/>
    <mergeCell ref="N17:Q17"/>
    <mergeCell ref="R17:R18"/>
    <mergeCell ref="S17:S18"/>
    <mergeCell ref="T17:W17"/>
    <mergeCell ref="X17:X18"/>
    <mergeCell ref="N18:Q18"/>
    <mergeCell ref="T18:W18"/>
    <mergeCell ref="A17:A18"/>
    <mergeCell ref="B17:E17"/>
    <mergeCell ref="F17:F18"/>
    <mergeCell ref="G17:G18"/>
    <mergeCell ref="H17:K17"/>
    <mergeCell ref="L17:L18"/>
    <mergeCell ref="B18:E18"/>
    <mergeCell ref="H18:K18"/>
    <mergeCell ref="M15:M16"/>
    <mergeCell ref="N15:Q15"/>
    <mergeCell ref="R15:R16"/>
    <mergeCell ref="S15:S16"/>
    <mergeCell ref="T15:W15"/>
    <mergeCell ref="X15:X16"/>
    <mergeCell ref="N16:Q16"/>
    <mergeCell ref="T16:W16"/>
    <mergeCell ref="A15:A16"/>
    <mergeCell ref="B15:E15"/>
    <mergeCell ref="F15:F16"/>
    <mergeCell ref="G15:G16"/>
    <mergeCell ref="H15:K15"/>
    <mergeCell ref="L15:L16"/>
    <mergeCell ref="B16:E16"/>
    <mergeCell ref="H16:K16"/>
    <mergeCell ref="N13:Q13"/>
    <mergeCell ref="R13:R14"/>
    <mergeCell ref="T13:W13"/>
    <mergeCell ref="X13:X14"/>
    <mergeCell ref="B14:E14"/>
    <mergeCell ref="H14:K14"/>
    <mergeCell ref="N14:Q14"/>
    <mergeCell ref="T14:W14"/>
    <mergeCell ref="A13:A14"/>
    <mergeCell ref="B13:E13"/>
    <mergeCell ref="F13:F14"/>
    <mergeCell ref="H13:K13"/>
    <mergeCell ref="L13:L14"/>
    <mergeCell ref="M13:M14"/>
    <mergeCell ref="H11:L11"/>
    <mergeCell ref="T11:X11"/>
    <mergeCell ref="B12:F12"/>
    <mergeCell ref="H12:L12"/>
    <mergeCell ref="N12:R12"/>
    <mergeCell ref="T12:X12"/>
    <mergeCell ref="S8:S9"/>
    <mergeCell ref="T8:X9"/>
    <mergeCell ref="B10:F10"/>
    <mergeCell ref="H10:L10"/>
    <mergeCell ref="N10:R10"/>
    <mergeCell ref="T10:X10"/>
    <mergeCell ref="A8:A9"/>
    <mergeCell ref="B8:F9"/>
    <mergeCell ref="G8:G9"/>
    <mergeCell ref="H8:L9"/>
    <mergeCell ref="M8:M9"/>
    <mergeCell ref="N8:R9"/>
    <mergeCell ref="B5:F5"/>
    <mergeCell ref="N5:R5"/>
    <mergeCell ref="H6:L6"/>
    <mergeCell ref="T6:X6"/>
    <mergeCell ref="B7:F7"/>
    <mergeCell ref="H7:L7"/>
    <mergeCell ref="N7:R7"/>
    <mergeCell ref="T7:X7"/>
    <mergeCell ref="A1:L1"/>
    <mergeCell ref="M1:X1"/>
    <mergeCell ref="A2:L2"/>
    <mergeCell ref="M2:X2"/>
    <mergeCell ref="B4:F4"/>
    <mergeCell ref="N4:R4"/>
  </mergeCells>
  <conditionalFormatting sqref="AI10:AI12">
    <cfRule type="expression" priority="2" dxfId="102" stopIfTrue="1">
      <formula>⑥登録者変更届（女子）!#REF!&lt;&gt;"教職員外"</formula>
    </cfRule>
  </conditionalFormatting>
  <conditionalFormatting sqref="AI8:AI9">
    <cfRule type="expression" priority="3" dxfId="102" stopIfTrue="1">
      <formula>AL8&lt;&gt;"校長"</formula>
    </cfRule>
  </conditionalFormatting>
  <conditionalFormatting sqref="AH10:AH12">
    <cfRule type="expression" priority="4" dxfId="102" stopIfTrue="1">
      <formula>⑥登録者変更届（女子）!#REF!&lt;&gt;"教職員外"</formula>
    </cfRule>
  </conditionalFormatting>
  <conditionalFormatting sqref="AH8:AH9">
    <cfRule type="expression" priority="5" dxfId="102" stopIfTrue="1">
      <formula>AL8&lt;&gt;"校長"</formula>
    </cfRule>
  </conditionalFormatting>
  <conditionalFormatting sqref="AG10:AG12">
    <cfRule type="expression" priority="6" dxfId="102" stopIfTrue="1">
      <formula>⑥登録者変更届（女子）!#REF!&lt;&gt;"教職員外"</formula>
    </cfRule>
  </conditionalFormatting>
  <conditionalFormatting sqref="AG8:AG9">
    <cfRule type="expression" priority="7" dxfId="102" stopIfTrue="1">
      <formula>AL8&lt;&gt;"校長"</formula>
    </cfRule>
  </conditionalFormatting>
  <conditionalFormatting sqref="AF10:AF12">
    <cfRule type="expression" priority="8" dxfId="102" stopIfTrue="1">
      <formula>⑥登録者変更届（女子）!#REF!&lt;&gt;"教職員外"</formula>
    </cfRule>
  </conditionalFormatting>
  <conditionalFormatting sqref="AF8:AF9">
    <cfRule type="expression" priority="9" dxfId="102" stopIfTrue="1">
      <formula>AL8&lt;&gt;"校長"</formula>
    </cfRule>
  </conditionalFormatting>
  <conditionalFormatting sqref="AE10:AE12">
    <cfRule type="expression" priority="10" dxfId="102" stopIfTrue="1">
      <formula>⑥登録者変更届（女子）!#REF!&lt;&gt;"教職員外"</formula>
    </cfRule>
  </conditionalFormatting>
  <conditionalFormatting sqref="AE8:AE9">
    <cfRule type="expression" priority="11" dxfId="102" stopIfTrue="1">
      <formula>AL8&lt;&gt;"校長"</formula>
    </cfRule>
  </conditionalFormatting>
  <conditionalFormatting sqref="AD10:AD12">
    <cfRule type="expression" priority="12" dxfId="102" stopIfTrue="1">
      <formula>⑥登録者変更届（女子）!#REF!&lt;&gt;"教職員外"</formula>
    </cfRule>
  </conditionalFormatting>
  <conditionalFormatting sqref="AD8:AD9">
    <cfRule type="expression" priority="13" dxfId="102" stopIfTrue="1">
      <formula>AL8&lt;&gt;"校長"</formula>
    </cfRule>
  </conditionalFormatting>
  <conditionalFormatting sqref="AC10:AC12">
    <cfRule type="expression" priority="14" dxfId="102" stopIfTrue="1">
      <formula>⑥登録者変更届（女子）!#REF!&lt;&gt;"教職員外"</formula>
    </cfRule>
  </conditionalFormatting>
  <conditionalFormatting sqref="AC8:AC9">
    <cfRule type="expression" priority="15" dxfId="102" stopIfTrue="1">
      <formula>AL8&lt;&gt;"校長"</formula>
    </cfRule>
  </conditionalFormatting>
  <conditionalFormatting sqref="AB10:AB12">
    <cfRule type="expression" priority="16" dxfId="102" stopIfTrue="1">
      <formula>⑥登録者変更届（女子）!#REF!&lt;&gt;"教職員外"</formula>
    </cfRule>
  </conditionalFormatting>
  <conditionalFormatting sqref="AB8:AB9">
    <cfRule type="expression" priority="17" dxfId="102" stopIfTrue="1">
      <formula>AL8&lt;&gt;"校長"</formula>
    </cfRule>
  </conditionalFormatting>
  <conditionalFormatting sqref="AA10:AA12">
    <cfRule type="expression" priority="18" dxfId="102" stopIfTrue="1">
      <formula>⑥登録者変更届（女子）!#REF!&lt;&gt;"教職員外"</formula>
    </cfRule>
  </conditionalFormatting>
  <conditionalFormatting sqref="AA8:AA9">
    <cfRule type="expression" priority="19" dxfId="102" stopIfTrue="1">
      <formula>AL8&lt;&gt;"校長"</formula>
    </cfRule>
  </conditionalFormatting>
  <conditionalFormatting sqref="Z10:Z12">
    <cfRule type="expression" priority="20" dxfId="102" stopIfTrue="1">
      <formula>⑥登録者変更届（女子）!#REF!&lt;&gt;"教職員外"</formula>
    </cfRule>
  </conditionalFormatting>
  <conditionalFormatting sqref="Z8:Z9">
    <cfRule type="expression" priority="21" dxfId="102" stopIfTrue="1">
      <formula>AL8&lt;&gt;"校長"</formula>
    </cfRule>
  </conditionalFormatting>
  <conditionalFormatting sqref="G12">
    <cfRule type="expression" priority="22" dxfId="102" stopIfTrue="1">
      <formula>⑥登録者変更届（女子）!#REF!&lt;&gt;"教職員外"</formula>
    </cfRule>
  </conditionalFormatting>
  <conditionalFormatting sqref="Y10:Y12">
    <cfRule type="expression" priority="23" dxfId="102" stopIfTrue="1">
      <formula>⑥登録者変更届（女子）!#REF!&lt;&gt;"教職員外"</formula>
    </cfRule>
  </conditionalFormatting>
  <conditionalFormatting sqref="Y8:Y9">
    <cfRule type="expression" priority="24" dxfId="102" stopIfTrue="1">
      <formula>AL8&lt;&gt;"校長"</formula>
    </cfRule>
  </conditionalFormatting>
  <conditionalFormatting sqref="S12">
    <cfRule type="expression" priority="1" dxfId="102" stopIfTrue="1">
      <formula>⑥登録者変更届（女子）!#REF!&lt;&gt;"教職員外"</formula>
    </cfRule>
  </conditionalFormatting>
  <dataValidations count="3">
    <dataValidation allowBlank="1" showInputMessage="1" showErrorMessage="1" imeMode="hiragana" sqref="H5 B5 T5 N5"/>
    <dataValidation allowBlank="1" showInputMessage="1" showErrorMessage="1" imeMode="fullKatakana" sqref="N15:O34 T15:U34 H15:I34 B15:C34"/>
    <dataValidation allowBlank="1" showInputMessage="1" showErrorMessage="1" imeMode="on" sqref="B6 N6"/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9" r:id="rId2"/>
  <colBreaks count="1" manualBreakCount="1">
    <brk id="12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Layout" workbookViewId="0" topLeftCell="A1">
      <selection activeCell="E1" sqref="E1:F1"/>
    </sheetView>
  </sheetViews>
  <sheetFormatPr defaultColWidth="13.00390625" defaultRowHeight="13.5"/>
  <cols>
    <col min="1" max="1" width="8.625" style="67" customWidth="1"/>
    <col min="2" max="2" width="15.625" style="67" customWidth="1"/>
    <col min="3" max="3" width="8.125" style="64" customWidth="1"/>
    <col min="4" max="4" width="8.625" style="67" customWidth="1"/>
    <col min="5" max="5" width="15.625" style="67" customWidth="1"/>
    <col min="6" max="6" width="8.125" style="64" customWidth="1"/>
    <col min="7" max="16384" width="13.00390625" style="64" customWidth="1"/>
  </cols>
  <sheetData>
    <row r="1" spans="1:6" ht="22.5" customHeight="1">
      <c r="A1" s="63" t="s">
        <v>105</v>
      </c>
      <c r="B1" s="102">
        <f>'⑤ｵｰﾀﾞｰ用紙（男子）'!B4</f>
      </c>
      <c r="C1" s="103"/>
      <c r="D1" s="63" t="s">
        <v>105</v>
      </c>
      <c r="E1" s="102">
        <f>'⑤ｵｰﾀﾞｰ用紙（男子）'!N4</f>
      </c>
      <c r="F1" s="103"/>
    </row>
    <row r="2" spans="1:6" ht="22.5" customHeight="1">
      <c r="A2" s="63" t="s">
        <v>5</v>
      </c>
      <c r="B2" s="102">
        <f>'⑤ｵｰﾀﾞｰ用紙（男子）'!B5</f>
      </c>
      <c r="C2" s="103"/>
      <c r="D2" s="63" t="s">
        <v>5</v>
      </c>
      <c r="E2" s="102">
        <f>'⑤ｵｰﾀﾞｰ用紙（男子）'!N5</f>
      </c>
      <c r="F2" s="103"/>
    </row>
    <row r="3" spans="1:6" ht="22.5" customHeight="1">
      <c r="A3" s="63" t="s">
        <v>91</v>
      </c>
      <c r="B3" s="102" t="str">
        <f>'⑤ｵｰﾀﾞｰ用紙（男子）'!B6</f>
        <v> </v>
      </c>
      <c r="C3" s="103"/>
      <c r="D3" s="63" t="s">
        <v>91</v>
      </c>
      <c r="E3" s="102" t="str">
        <f>'⑤ｵｰﾀﾞｰ用紙（男子）'!N6</f>
        <v> </v>
      </c>
      <c r="F3" s="103"/>
    </row>
    <row r="4" spans="1:6" ht="22.5" customHeight="1">
      <c r="A4" s="63" t="s">
        <v>68</v>
      </c>
      <c r="B4" s="102" t="str">
        <f>'⑤ｵｰﾀﾞｰ用紙（男子）'!B8</f>
        <v> </v>
      </c>
      <c r="C4" s="103"/>
      <c r="D4" s="63" t="s">
        <v>68</v>
      </c>
      <c r="E4" s="102" t="str">
        <f>'⑤ｵｰﾀﾞｰ用紙（男子）'!N8</f>
        <v> </v>
      </c>
      <c r="F4" s="103"/>
    </row>
    <row r="5" spans="1:6" ht="22.5" customHeight="1">
      <c r="A5" s="66" t="s">
        <v>89</v>
      </c>
      <c r="B5" s="65" t="s">
        <v>90</v>
      </c>
      <c r="C5" s="63" t="s">
        <v>2</v>
      </c>
      <c r="D5" s="66" t="s">
        <v>89</v>
      </c>
      <c r="E5" s="65" t="s">
        <v>90</v>
      </c>
      <c r="F5" s="63" t="s">
        <v>2</v>
      </c>
    </row>
    <row r="6" spans="1:6" ht="22.5" customHeight="1">
      <c r="A6" s="63">
        <v>1</v>
      </c>
      <c r="B6" s="65" t="str">
        <f>IF(LEN('②駅伝（男子）'!C12)+LEN('②駅伝（男子）'!D12)&gt;=5,'②駅伝（男子）'!C12&amp;'②駅伝（男子）'!D12,IF(LEN('②駅伝（男子）'!C12)+LEN('②駅伝（男子）'!D12)=4,'②駅伝（男子）'!C12&amp;"　"&amp;'②駅伝（男子）'!D12,IF(LEN('②駅伝（男子）'!C12)+LEN('②駅伝（男子）'!D12)=3,'②駅伝（男子）'!C12&amp;"　　"&amp;'②駅伝（男子）'!D12,'②駅伝（男子）'!C12&amp;"　　　"&amp;'②駅伝（男子）'!D12)))</f>
        <v>　　　</v>
      </c>
      <c r="C6" s="65">
        <f>IF('②駅伝（男子）'!G12="","",'②駅伝（男子）'!G12)</f>
      </c>
      <c r="D6" s="63">
        <v>1</v>
      </c>
      <c r="E6" s="65" t="str">
        <f>IF(LEN('②駅伝（男子）'!J12)+LEN('②駅伝（男子）'!K12)&gt;=5,'②駅伝（男子）'!J12&amp;'②駅伝（男子）'!K12,IF(LEN('②駅伝（男子）'!J12)+LEN('②駅伝（男子）'!K12)=4,'②駅伝（男子）'!J12&amp;"　"&amp;'②駅伝（男子）'!K12,IF(LEN('②駅伝（男子）'!J12)+LEN('②駅伝（男子）'!K12)=3,'②駅伝（男子）'!J12&amp;"　　"&amp;'②駅伝（男子）'!K12,'②駅伝（男子）'!J12&amp;"　　　"&amp;'②駅伝（男子）'!K12)))</f>
        <v>　　　</v>
      </c>
      <c r="F6" s="65">
        <f>IF('②駅伝（男子）'!N12="","",'②駅伝（男子）'!N12)</f>
      </c>
    </row>
    <row r="7" spans="1:6" ht="22.5" customHeight="1">
      <c r="A7" s="63">
        <v>2</v>
      </c>
      <c r="B7" s="65" t="str">
        <f>IF(LEN('②駅伝（男子）'!C13)+LEN('②駅伝（男子）'!D13)&gt;=5,'②駅伝（男子）'!C13&amp;'②駅伝（男子）'!D13,IF(LEN('②駅伝（男子）'!C13)+LEN('②駅伝（男子）'!D13)=4,'②駅伝（男子）'!C13&amp;"　"&amp;'②駅伝（男子）'!D13,IF(LEN('②駅伝（男子）'!C13)+LEN('②駅伝（男子）'!D13)=3,'②駅伝（男子）'!C13&amp;"　　"&amp;'②駅伝（男子）'!D13,'②駅伝（男子）'!C13&amp;"　　　"&amp;'②駅伝（男子）'!D13)))</f>
        <v>　　　</v>
      </c>
      <c r="C7" s="65">
        <f>IF('②駅伝（男子）'!G13="","",'②駅伝（男子）'!G13)</f>
      </c>
      <c r="D7" s="63">
        <v>2</v>
      </c>
      <c r="E7" s="65" t="str">
        <f>IF(LEN('②駅伝（男子）'!J13)+LEN('②駅伝（男子）'!K13)&gt;=5,'②駅伝（男子）'!J13&amp;'②駅伝（男子）'!K13,IF(LEN('②駅伝（男子）'!J13)+LEN('②駅伝（男子）'!K13)=4,'②駅伝（男子）'!J13&amp;"　"&amp;'②駅伝（男子）'!K13,IF(LEN('②駅伝（男子）'!J13)+LEN('②駅伝（男子）'!K13)=3,'②駅伝（男子）'!J13&amp;"　　"&amp;'②駅伝（男子）'!K13,'②駅伝（男子）'!J13&amp;"　　　"&amp;'②駅伝（男子）'!K13)))</f>
        <v>　　　</v>
      </c>
      <c r="F7" s="65">
        <f>IF('②駅伝（男子）'!N13="","",'②駅伝（男子）'!N13)</f>
      </c>
    </row>
    <row r="8" spans="1:6" ht="22.5" customHeight="1">
      <c r="A8" s="63">
        <v>3</v>
      </c>
      <c r="B8" s="65" t="str">
        <f>IF(LEN('②駅伝（男子）'!C14)+LEN('②駅伝（男子）'!D14)&gt;=5,'②駅伝（男子）'!C14&amp;'②駅伝（男子）'!D14,IF(LEN('②駅伝（男子）'!C14)+LEN('②駅伝（男子）'!D14)=4,'②駅伝（男子）'!C14&amp;"　"&amp;'②駅伝（男子）'!D14,IF(LEN('②駅伝（男子）'!C14)+LEN('②駅伝（男子）'!D14)=3,'②駅伝（男子）'!C14&amp;"　　"&amp;'②駅伝（男子）'!D14,'②駅伝（男子）'!C14&amp;"　　　"&amp;'②駅伝（男子）'!D14)))</f>
        <v>　　　</v>
      </c>
      <c r="C8" s="65">
        <f>IF('②駅伝（男子）'!G14="","",'②駅伝（男子）'!G14)</f>
      </c>
      <c r="D8" s="63">
        <v>3</v>
      </c>
      <c r="E8" s="65" t="str">
        <f>IF(LEN('②駅伝（男子）'!J14)+LEN('②駅伝（男子）'!K14)&gt;=5,'②駅伝（男子）'!J14&amp;'②駅伝（男子）'!K14,IF(LEN('②駅伝（男子）'!J14)+LEN('②駅伝（男子）'!K14)=4,'②駅伝（男子）'!J14&amp;"　"&amp;'②駅伝（男子）'!K14,IF(LEN('②駅伝（男子）'!J14)+LEN('②駅伝（男子）'!K14)=3,'②駅伝（男子）'!J14&amp;"　　"&amp;'②駅伝（男子）'!K14,'②駅伝（男子）'!J14&amp;"　　　"&amp;'②駅伝（男子）'!K14)))</f>
        <v>　　　</v>
      </c>
      <c r="F8" s="65">
        <f>IF('②駅伝（男子）'!N14="","",'②駅伝（男子）'!N14)</f>
      </c>
    </row>
    <row r="9" spans="1:6" ht="22.5" customHeight="1">
      <c r="A9" s="63">
        <v>4</v>
      </c>
      <c r="B9" s="65" t="str">
        <f>IF(LEN('②駅伝（男子）'!C15)+LEN('②駅伝（男子）'!D15)&gt;=5,'②駅伝（男子）'!C15&amp;'②駅伝（男子）'!D15,IF(LEN('②駅伝（男子）'!C15)+LEN('②駅伝（男子）'!D15)=4,'②駅伝（男子）'!C15&amp;"　"&amp;'②駅伝（男子）'!D15,IF(LEN('②駅伝（男子）'!C15)+LEN('②駅伝（男子）'!D15)=3,'②駅伝（男子）'!C15&amp;"　　"&amp;'②駅伝（男子）'!D15,'②駅伝（男子）'!C15&amp;"　　　"&amp;'②駅伝（男子）'!D15)))</f>
        <v>　　　</v>
      </c>
      <c r="C9" s="65">
        <f>IF('②駅伝（男子）'!G15="","",'②駅伝（男子）'!G15)</f>
      </c>
      <c r="D9" s="63">
        <v>4</v>
      </c>
      <c r="E9" s="65" t="str">
        <f>IF(LEN('②駅伝（男子）'!J15)+LEN('②駅伝（男子）'!K15)&gt;=5,'②駅伝（男子）'!J15&amp;'②駅伝（男子）'!K15,IF(LEN('②駅伝（男子）'!J15)+LEN('②駅伝（男子）'!K15)=4,'②駅伝（男子）'!J15&amp;"　"&amp;'②駅伝（男子）'!K15,IF(LEN('②駅伝（男子）'!J15)+LEN('②駅伝（男子）'!K15)=3,'②駅伝（男子）'!J15&amp;"　　"&amp;'②駅伝（男子）'!K15,'②駅伝（男子）'!J15&amp;"　　　"&amp;'②駅伝（男子）'!K15)))</f>
        <v>　　　</v>
      </c>
      <c r="F9" s="65">
        <f>IF('②駅伝（男子）'!N15="","",'②駅伝（男子）'!N15)</f>
      </c>
    </row>
    <row r="10" spans="1:6" ht="22.5" customHeight="1">
      <c r="A10" s="63">
        <v>5</v>
      </c>
      <c r="B10" s="65" t="str">
        <f>IF(LEN('②駅伝（男子）'!C16)+LEN('②駅伝（男子）'!D16)&gt;=5,'②駅伝（男子）'!C16&amp;'②駅伝（男子）'!D16,IF(LEN('②駅伝（男子）'!C16)+LEN('②駅伝（男子）'!D16)=4,'②駅伝（男子）'!C16&amp;"　"&amp;'②駅伝（男子）'!D16,IF(LEN('②駅伝（男子）'!C16)+LEN('②駅伝（男子）'!D16)=3,'②駅伝（男子）'!C16&amp;"　　"&amp;'②駅伝（男子）'!D16,'②駅伝（男子）'!C16&amp;"　　　"&amp;'②駅伝（男子）'!D16)))</f>
        <v>　　　</v>
      </c>
      <c r="C10" s="65">
        <f>IF('②駅伝（男子）'!G16="","",'②駅伝（男子）'!G16)</f>
      </c>
      <c r="D10" s="63">
        <v>5</v>
      </c>
      <c r="E10" s="65" t="str">
        <f>IF(LEN('②駅伝（男子）'!J16)+LEN('②駅伝（男子）'!K16)&gt;=5,'②駅伝（男子）'!J16&amp;'②駅伝（男子）'!K16,IF(LEN('②駅伝（男子）'!J16)+LEN('②駅伝（男子）'!K16)=4,'②駅伝（男子）'!J16&amp;"　"&amp;'②駅伝（男子）'!K16,IF(LEN('②駅伝（男子）'!J16)+LEN('②駅伝（男子）'!K16)=3,'②駅伝（男子）'!J16&amp;"　　"&amp;'②駅伝（男子）'!K16,'②駅伝（男子）'!J16&amp;"　　　"&amp;'②駅伝（男子）'!K16)))</f>
        <v>　　　</v>
      </c>
      <c r="F10" s="65">
        <f>IF('②駅伝（男子）'!N16="","",'②駅伝（男子）'!N16)</f>
      </c>
    </row>
    <row r="11" spans="1:6" ht="22.5" customHeight="1">
      <c r="A11" s="63">
        <v>6</v>
      </c>
      <c r="B11" s="65" t="str">
        <f>IF(LEN('②駅伝（男子）'!C17)+LEN('②駅伝（男子）'!D17)&gt;=5,'②駅伝（男子）'!C17&amp;'②駅伝（男子）'!D17,IF(LEN('②駅伝（男子）'!C17)+LEN('②駅伝（男子）'!D17)=4,'②駅伝（男子）'!C17&amp;"　"&amp;'②駅伝（男子）'!D17,IF(LEN('②駅伝（男子）'!C17)+LEN('②駅伝（男子）'!D17)=3,'②駅伝（男子）'!C17&amp;"　　"&amp;'②駅伝（男子）'!D17,'②駅伝（男子）'!C17&amp;"　　　"&amp;'②駅伝（男子）'!D17)))</f>
        <v>　　　</v>
      </c>
      <c r="C11" s="65">
        <f>IF('②駅伝（男子）'!G17="","",'②駅伝（男子）'!G17)</f>
      </c>
      <c r="D11" s="63">
        <v>6</v>
      </c>
      <c r="E11" s="65" t="str">
        <f>IF(LEN('②駅伝（男子）'!J17)+LEN('②駅伝（男子）'!K17)&gt;=5,'②駅伝（男子）'!J17&amp;'②駅伝（男子）'!K17,IF(LEN('②駅伝（男子）'!J17)+LEN('②駅伝（男子）'!K17)=4,'②駅伝（男子）'!J17&amp;"　"&amp;'②駅伝（男子）'!K17,IF(LEN('②駅伝（男子）'!J17)+LEN('②駅伝（男子）'!K17)=3,'②駅伝（男子）'!J17&amp;"　　"&amp;'②駅伝（男子）'!K17,'②駅伝（男子）'!J17&amp;"　　　"&amp;'②駅伝（男子）'!K17)))</f>
        <v>　　　</v>
      </c>
      <c r="F11" s="65">
        <f>IF('②駅伝（男子）'!N17="","",'②駅伝（男子）'!N17)</f>
      </c>
    </row>
    <row r="12" spans="1:6" ht="22.5" customHeight="1">
      <c r="A12" s="63">
        <v>7</v>
      </c>
      <c r="B12" s="65" t="str">
        <f>IF(LEN('②駅伝（男子）'!C18)+LEN('②駅伝（男子）'!D18)&gt;=5,'②駅伝（男子）'!C18&amp;'②駅伝（男子）'!D18,IF(LEN('②駅伝（男子）'!C18)+LEN('②駅伝（男子）'!D18)=4,'②駅伝（男子）'!C18&amp;"　"&amp;'②駅伝（男子）'!D18,IF(LEN('②駅伝（男子）'!C18)+LEN('②駅伝（男子）'!D18)=3,'②駅伝（男子）'!C18&amp;"　　"&amp;'②駅伝（男子）'!D18,'②駅伝（男子）'!C18&amp;"　　　"&amp;'②駅伝（男子）'!D18)))</f>
        <v>　　　</v>
      </c>
      <c r="C12" s="65">
        <f>IF('②駅伝（男子）'!G18="","",'②駅伝（男子）'!G18)</f>
      </c>
      <c r="D12" s="63">
        <v>7</v>
      </c>
      <c r="E12" s="65" t="str">
        <f>IF(LEN('②駅伝（男子）'!J18)+LEN('②駅伝（男子）'!K18)&gt;=5,'②駅伝（男子）'!J18&amp;'②駅伝（男子）'!K18,IF(LEN('②駅伝（男子）'!J18)+LEN('②駅伝（男子）'!K18)=4,'②駅伝（男子）'!J18&amp;"　"&amp;'②駅伝（男子）'!K18,IF(LEN('②駅伝（男子）'!J18)+LEN('②駅伝（男子）'!K18)=3,'②駅伝（男子）'!J18&amp;"　　"&amp;'②駅伝（男子）'!K18,'②駅伝（男子）'!J18&amp;"　　　"&amp;'②駅伝（男子）'!K18)))</f>
        <v>　　　</v>
      </c>
      <c r="F12" s="65">
        <f>IF('②駅伝（男子）'!N18="","",'②駅伝（男子）'!N18)</f>
      </c>
    </row>
    <row r="13" spans="1:6" ht="22.5" customHeight="1">
      <c r="A13" s="63">
        <v>8</v>
      </c>
      <c r="B13" s="65" t="str">
        <f>IF(LEN('②駅伝（男子）'!C19)+LEN('②駅伝（男子）'!D19)&gt;=5,'②駅伝（男子）'!C19&amp;'②駅伝（男子）'!D19,IF(LEN('②駅伝（男子）'!C19)+LEN('②駅伝（男子）'!D19)=4,'②駅伝（男子）'!C19&amp;"　"&amp;'②駅伝（男子）'!D19,IF(LEN('②駅伝（男子）'!C19)+LEN('②駅伝（男子）'!D19)=3,'②駅伝（男子）'!C19&amp;"　　"&amp;'②駅伝（男子）'!D19,'②駅伝（男子）'!C19&amp;"　　　"&amp;'②駅伝（男子）'!D19)))</f>
        <v>　　　</v>
      </c>
      <c r="C13" s="65">
        <f>IF('②駅伝（男子）'!G19="","",'②駅伝（男子）'!G19)</f>
      </c>
      <c r="D13" s="63">
        <v>8</v>
      </c>
      <c r="E13" s="65" t="str">
        <f>IF(LEN('②駅伝（男子）'!J19)+LEN('②駅伝（男子）'!K19)&gt;=5,'②駅伝（男子）'!J19&amp;'②駅伝（男子）'!K19,IF(LEN('②駅伝（男子）'!J19)+LEN('②駅伝（男子）'!K19)=4,'②駅伝（男子）'!J19&amp;"　"&amp;'②駅伝（男子）'!K19,IF(LEN('②駅伝（男子）'!J19)+LEN('②駅伝（男子）'!K19)=3,'②駅伝（男子）'!J19&amp;"　　"&amp;'②駅伝（男子）'!K19,'②駅伝（男子）'!J19&amp;"　　　"&amp;'②駅伝（男子）'!K19)))</f>
        <v>　　　</v>
      </c>
      <c r="F13" s="65">
        <f>IF('②駅伝（男子）'!N19="","",'②駅伝（男子）'!N19)</f>
      </c>
    </row>
    <row r="14" spans="1:6" ht="22.5" customHeight="1">
      <c r="A14" s="63">
        <v>9</v>
      </c>
      <c r="B14" s="65" t="str">
        <f>IF(LEN('②駅伝（男子）'!C20)+LEN('②駅伝（男子）'!D20)&gt;=5,'②駅伝（男子）'!C20&amp;'②駅伝（男子）'!D20,IF(LEN('②駅伝（男子）'!C20)+LEN('②駅伝（男子）'!D20)=4,'②駅伝（男子）'!C20&amp;"　"&amp;'②駅伝（男子）'!D20,IF(LEN('②駅伝（男子）'!C20)+LEN('②駅伝（男子）'!D20)=3,'②駅伝（男子）'!C20&amp;"　　"&amp;'②駅伝（男子）'!D20,'②駅伝（男子）'!C20&amp;"　　　"&amp;'②駅伝（男子）'!D20)))</f>
        <v>　　　</v>
      </c>
      <c r="C14" s="65">
        <f>IF('②駅伝（男子）'!G20="","",'②駅伝（男子）'!G20)</f>
      </c>
      <c r="D14" s="63">
        <v>9</v>
      </c>
      <c r="E14" s="65" t="str">
        <f>IF(LEN('②駅伝（男子）'!J20)+LEN('②駅伝（男子）'!K20)&gt;=5,'②駅伝（男子）'!J20&amp;'②駅伝（男子）'!K20,IF(LEN('②駅伝（男子）'!J20)+LEN('②駅伝（男子）'!K20)=4,'②駅伝（男子）'!J20&amp;"　"&amp;'②駅伝（男子）'!K20,IF(LEN('②駅伝（男子）'!J20)+LEN('②駅伝（男子）'!K20)=3,'②駅伝（男子）'!J20&amp;"　　"&amp;'②駅伝（男子）'!K20,'②駅伝（男子）'!J20&amp;"　　　"&amp;'②駅伝（男子）'!K20)))</f>
        <v>　　　</v>
      </c>
      <c r="F14" s="65">
        <f>IF('②駅伝（男子）'!N20="","",'②駅伝（男子）'!N20)</f>
      </c>
    </row>
    <row r="15" spans="1:6" ht="22.5" customHeight="1">
      <c r="A15" s="63">
        <v>10</v>
      </c>
      <c r="B15" s="65" t="str">
        <f>IF(LEN('②駅伝（男子）'!C21)+LEN('②駅伝（男子）'!D21)&gt;=5,'②駅伝（男子）'!C21&amp;'②駅伝（男子）'!D21,IF(LEN('②駅伝（男子）'!C21)+LEN('②駅伝（男子）'!D21)=4,'②駅伝（男子）'!C21&amp;"　"&amp;'②駅伝（男子）'!D21,IF(LEN('②駅伝（男子）'!C21)+LEN('②駅伝（男子）'!D21)=3,'②駅伝（男子）'!C21&amp;"　　"&amp;'②駅伝（男子）'!D21,'②駅伝（男子）'!C21&amp;"　　　"&amp;'②駅伝（男子）'!D21)))</f>
        <v>　　　</v>
      </c>
      <c r="C15" s="65">
        <f>IF('②駅伝（男子）'!G21="","",'②駅伝（男子）'!G21)</f>
      </c>
      <c r="D15" s="63">
        <v>10</v>
      </c>
      <c r="E15" s="65" t="str">
        <f>IF(LEN('②駅伝（男子）'!J21)+LEN('②駅伝（男子）'!K21)&gt;=5,'②駅伝（男子）'!J21&amp;'②駅伝（男子）'!K21,IF(LEN('②駅伝（男子）'!J21)+LEN('②駅伝（男子）'!K21)=4,'②駅伝（男子）'!J21&amp;"　"&amp;'②駅伝（男子）'!K21,IF(LEN('②駅伝（男子）'!J21)+LEN('②駅伝（男子）'!K21)=3,'②駅伝（男子）'!J21&amp;"　　"&amp;'②駅伝（男子）'!K21,'②駅伝（男子）'!J21&amp;"　　　"&amp;'②駅伝（男子）'!K21)))</f>
        <v>　　　</v>
      </c>
      <c r="F15" s="65">
        <f>IF('②駅伝（男子）'!N21="","",'②駅伝（男子）'!N21)</f>
      </c>
    </row>
    <row r="16" spans="1:6" ht="22.5" customHeight="1">
      <c r="A16" s="63" t="s">
        <v>106</v>
      </c>
      <c r="B16" s="102">
        <f>'⑤ｵｰﾀﾞｰ用紙（女子）'!B4</f>
      </c>
      <c r="C16" s="103"/>
      <c r="D16" s="63" t="s">
        <v>106</v>
      </c>
      <c r="E16" s="102">
        <f>'⑤ｵｰﾀﾞｰ用紙（女子）'!N4</f>
      </c>
      <c r="F16" s="103"/>
    </row>
    <row r="17" spans="1:6" ht="22.5" customHeight="1">
      <c r="A17" s="63" t="s">
        <v>5</v>
      </c>
      <c r="B17" s="102">
        <f>'⑤ｵｰﾀﾞｰ用紙（女子）'!B5</f>
      </c>
      <c r="C17" s="103"/>
      <c r="D17" s="63" t="s">
        <v>5</v>
      </c>
      <c r="E17" s="102">
        <f>'⑤ｵｰﾀﾞｰ用紙（女子）'!N5</f>
      </c>
      <c r="F17" s="103"/>
    </row>
    <row r="18" spans="1:6" ht="22.5" customHeight="1">
      <c r="A18" s="63" t="s">
        <v>91</v>
      </c>
      <c r="B18" s="102" t="str">
        <f>'⑤ｵｰﾀﾞｰ用紙（女子）'!B6</f>
        <v> </v>
      </c>
      <c r="C18" s="103"/>
      <c r="D18" s="63" t="s">
        <v>91</v>
      </c>
      <c r="E18" s="102" t="str">
        <f>'⑤ｵｰﾀﾞｰ用紙（女子）'!N6</f>
        <v> </v>
      </c>
      <c r="F18" s="103"/>
    </row>
    <row r="19" spans="1:6" ht="22.5" customHeight="1">
      <c r="A19" s="63" t="s">
        <v>68</v>
      </c>
      <c r="B19" s="102" t="str">
        <f>'⑤ｵｰﾀﾞｰ用紙（女子）'!B8</f>
        <v> </v>
      </c>
      <c r="C19" s="103"/>
      <c r="D19" s="63" t="s">
        <v>68</v>
      </c>
      <c r="E19" s="102" t="str">
        <f>'⑤ｵｰﾀﾞｰ用紙（女子）'!N8</f>
        <v> </v>
      </c>
      <c r="F19" s="103"/>
    </row>
    <row r="20" spans="1:6" ht="22.5" customHeight="1">
      <c r="A20" s="66" t="s">
        <v>89</v>
      </c>
      <c r="B20" s="65" t="s">
        <v>90</v>
      </c>
      <c r="C20" s="63" t="s">
        <v>2</v>
      </c>
      <c r="D20" s="66" t="s">
        <v>89</v>
      </c>
      <c r="E20" s="65" t="s">
        <v>90</v>
      </c>
      <c r="F20" s="63" t="s">
        <v>2</v>
      </c>
    </row>
    <row r="21" spans="1:6" ht="22.5" customHeight="1">
      <c r="A21" s="63">
        <v>1</v>
      </c>
      <c r="B21" s="65" t="str">
        <f>IF(LEN('②駅伝（女子）'!C12)+LEN('②駅伝（女子）'!D12)&gt;=5,'②駅伝（女子）'!C12&amp;'②駅伝（女子）'!D12,IF(LEN('②駅伝（女子）'!C12)+LEN('②駅伝（女子）'!D12)=4,'②駅伝（女子）'!C12&amp;"　"&amp;'②駅伝（女子）'!D12,IF(LEN('②駅伝（女子）'!C12)+LEN('②駅伝（女子）'!D12)=3,'②駅伝（女子）'!C12&amp;"　　"&amp;'②駅伝（女子）'!D12,'②駅伝（女子）'!C12&amp;"　　　"&amp;'②駅伝（女子）'!D12)))</f>
        <v>　　　</v>
      </c>
      <c r="C21" s="65">
        <f>IF('②駅伝（女子）'!G12="","",'②駅伝（女子）'!G12)</f>
      </c>
      <c r="D21" s="63">
        <v>1</v>
      </c>
      <c r="E21" s="65" t="str">
        <f>IF(LEN('②駅伝（女子）'!J12)+LEN('②駅伝（女子）'!K12)&gt;=5,'②駅伝（女子）'!J12&amp;'②駅伝（女子）'!K12,IF(LEN('②駅伝（女子）'!J12)+LEN('②駅伝（女子）'!K12)=4,'②駅伝（女子）'!J12&amp;"　"&amp;'②駅伝（女子）'!K12,IF(LEN('②駅伝（女子）'!J12)+LEN('②駅伝（女子）'!K12)=3,'②駅伝（女子）'!J12&amp;"　　"&amp;'②駅伝（女子）'!K12,'②駅伝（女子）'!J12&amp;"　　　"&amp;'②駅伝（女子）'!K12)))</f>
        <v>　　　</v>
      </c>
      <c r="F21" s="65">
        <f>IF('②駅伝（女子）'!N12="","",'②駅伝（女子）'!N12)</f>
      </c>
    </row>
    <row r="22" spans="1:6" ht="22.5" customHeight="1">
      <c r="A22" s="63">
        <v>2</v>
      </c>
      <c r="B22" s="65" t="str">
        <f>IF(LEN('②駅伝（女子）'!C13)+LEN('②駅伝（女子）'!D13)&gt;=5,'②駅伝（女子）'!C13&amp;'②駅伝（女子）'!D13,IF(LEN('②駅伝（女子）'!C13)+LEN('②駅伝（女子）'!D13)=4,'②駅伝（女子）'!C13&amp;"　"&amp;'②駅伝（女子）'!D13,IF(LEN('②駅伝（女子）'!C13)+LEN('②駅伝（女子）'!D13)=3,'②駅伝（女子）'!C13&amp;"　　"&amp;'②駅伝（女子）'!D13,'②駅伝（女子）'!C13&amp;"　　　"&amp;'②駅伝（女子）'!D13)))</f>
        <v>　　　</v>
      </c>
      <c r="C22" s="65">
        <f>IF('②駅伝（女子）'!G13="","",'②駅伝（女子）'!G13)</f>
      </c>
      <c r="D22" s="63">
        <v>2</v>
      </c>
      <c r="E22" s="65" t="str">
        <f>IF(LEN('②駅伝（女子）'!J13)+LEN('②駅伝（女子）'!K13)&gt;=5,'②駅伝（女子）'!J13&amp;'②駅伝（女子）'!K13,IF(LEN('②駅伝（女子）'!J13)+LEN('②駅伝（女子）'!K13)=4,'②駅伝（女子）'!J13&amp;"　"&amp;'②駅伝（女子）'!K13,IF(LEN('②駅伝（女子）'!J13)+LEN('②駅伝（女子）'!K13)=3,'②駅伝（女子）'!J13&amp;"　　"&amp;'②駅伝（女子）'!K13,'②駅伝（女子）'!J13&amp;"　　　"&amp;'②駅伝（女子）'!K13)))</f>
        <v>　　　</v>
      </c>
      <c r="F22" s="65">
        <f>IF('②駅伝（女子）'!N13="","",'②駅伝（女子）'!N13)</f>
      </c>
    </row>
    <row r="23" spans="1:6" ht="22.5" customHeight="1">
      <c r="A23" s="63">
        <v>3</v>
      </c>
      <c r="B23" s="65" t="str">
        <f>IF(LEN('②駅伝（女子）'!C14)+LEN('②駅伝（女子）'!D14)&gt;=5,'②駅伝（女子）'!C14&amp;'②駅伝（女子）'!D14,IF(LEN('②駅伝（女子）'!C14)+LEN('②駅伝（女子）'!D14)=4,'②駅伝（女子）'!C14&amp;"　"&amp;'②駅伝（女子）'!D14,IF(LEN('②駅伝（女子）'!C14)+LEN('②駅伝（女子）'!D14)=3,'②駅伝（女子）'!C14&amp;"　　"&amp;'②駅伝（女子）'!D14,'②駅伝（女子）'!C14&amp;"　　　"&amp;'②駅伝（女子）'!D14)))</f>
        <v>　　　</v>
      </c>
      <c r="C23" s="65">
        <f>IF('②駅伝（女子）'!G14="","",'②駅伝（女子）'!G14)</f>
      </c>
      <c r="D23" s="63">
        <v>3</v>
      </c>
      <c r="E23" s="65" t="str">
        <f>IF(LEN('②駅伝（女子）'!J14)+LEN('②駅伝（女子）'!K14)&gt;=5,'②駅伝（女子）'!J14&amp;'②駅伝（女子）'!K14,IF(LEN('②駅伝（女子）'!J14)+LEN('②駅伝（女子）'!K14)=4,'②駅伝（女子）'!J14&amp;"　"&amp;'②駅伝（女子）'!K14,IF(LEN('②駅伝（女子）'!J14)+LEN('②駅伝（女子）'!K14)=3,'②駅伝（女子）'!J14&amp;"　　"&amp;'②駅伝（女子）'!K14,'②駅伝（女子）'!J14&amp;"　　　"&amp;'②駅伝（女子）'!K14)))</f>
        <v>　　　</v>
      </c>
      <c r="F23" s="65">
        <f>IF('②駅伝（女子）'!N14="","",'②駅伝（女子）'!N14)</f>
      </c>
    </row>
    <row r="24" spans="1:6" ht="22.5" customHeight="1">
      <c r="A24" s="63">
        <v>4</v>
      </c>
      <c r="B24" s="65" t="str">
        <f>IF(LEN('②駅伝（女子）'!C15)+LEN('②駅伝（女子）'!D15)&gt;=5,'②駅伝（女子）'!C15&amp;'②駅伝（女子）'!D15,IF(LEN('②駅伝（女子）'!C15)+LEN('②駅伝（女子）'!D15)=4,'②駅伝（女子）'!C15&amp;"　"&amp;'②駅伝（女子）'!D15,IF(LEN('②駅伝（女子）'!C15)+LEN('②駅伝（女子）'!D15)=3,'②駅伝（女子）'!C15&amp;"　　"&amp;'②駅伝（女子）'!D15,'②駅伝（女子）'!C15&amp;"　　　"&amp;'②駅伝（女子）'!D15)))</f>
        <v>　　　</v>
      </c>
      <c r="C24" s="65">
        <f>IF('②駅伝（女子）'!G15="","",'②駅伝（女子）'!G15)</f>
      </c>
      <c r="D24" s="63">
        <v>4</v>
      </c>
      <c r="E24" s="65" t="str">
        <f>IF(LEN('②駅伝（女子）'!J15)+LEN('②駅伝（女子）'!K15)&gt;=5,'②駅伝（女子）'!J15&amp;'②駅伝（女子）'!K15,IF(LEN('②駅伝（女子）'!J15)+LEN('②駅伝（女子）'!K15)=4,'②駅伝（女子）'!J15&amp;"　"&amp;'②駅伝（女子）'!K15,IF(LEN('②駅伝（女子）'!J15)+LEN('②駅伝（女子）'!K15)=3,'②駅伝（女子）'!J15&amp;"　　"&amp;'②駅伝（女子）'!K15,'②駅伝（女子）'!J15&amp;"　　　"&amp;'②駅伝（女子）'!K15)))</f>
        <v>　　　</v>
      </c>
      <c r="F24" s="65">
        <f>IF('②駅伝（女子）'!N15="","",'②駅伝（女子）'!N15)</f>
      </c>
    </row>
    <row r="25" spans="1:6" ht="22.5" customHeight="1">
      <c r="A25" s="63">
        <v>5</v>
      </c>
      <c r="B25" s="65" t="str">
        <f>IF(LEN('②駅伝（女子）'!C16)+LEN('②駅伝（女子）'!D16)&gt;=5,'②駅伝（女子）'!C16&amp;'②駅伝（女子）'!D16,IF(LEN('②駅伝（女子）'!C16)+LEN('②駅伝（女子）'!D16)=4,'②駅伝（女子）'!C16&amp;"　"&amp;'②駅伝（女子）'!D16,IF(LEN('②駅伝（女子）'!C16)+LEN('②駅伝（女子）'!D16)=3,'②駅伝（女子）'!C16&amp;"　　"&amp;'②駅伝（女子）'!D16,'②駅伝（女子）'!C16&amp;"　　　"&amp;'②駅伝（女子）'!D16)))</f>
        <v>　　　</v>
      </c>
      <c r="C25" s="65">
        <f>IF('②駅伝（女子）'!G16="","",'②駅伝（女子）'!G16)</f>
      </c>
      <c r="D25" s="63">
        <v>5</v>
      </c>
      <c r="E25" s="65" t="str">
        <f>IF(LEN('②駅伝（女子）'!J16)+LEN('②駅伝（女子）'!K16)&gt;=5,'②駅伝（女子）'!J16&amp;'②駅伝（女子）'!K16,IF(LEN('②駅伝（女子）'!J16)+LEN('②駅伝（女子）'!K16)=4,'②駅伝（女子）'!J16&amp;"　"&amp;'②駅伝（女子）'!K16,IF(LEN('②駅伝（女子）'!J16)+LEN('②駅伝（女子）'!K16)=3,'②駅伝（女子）'!J16&amp;"　　"&amp;'②駅伝（女子）'!K16,'②駅伝（女子）'!J16&amp;"　　　"&amp;'②駅伝（女子）'!K16)))</f>
        <v>　　　</v>
      </c>
      <c r="F25" s="65">
        <f>IF('②駅伝（女子）'!N16="","",'②駅伝（女子）'!N16)</f>
      </c>
    </row>
    <row r="26" spans="1:6" ht="22.5" customHeight="1">
      <c r="A26" s="63">
        <v>6</v>
      </c>
      <c r="B26" s="65" t="str">
        <f>IF(LEN('②駅伝（女子）'!C17)+LEN('②駅伝（女子）'!D17)&gt;=5,'②駅伝（女子）'!C17&amp;'②駅伝（女子）'!D17,IF(LEN('②駅伝（女子）'!C17)+LEN('②駅伝（女子）'!D17)=4,'②駅伝（女子）'!C17&amp;"　"&amp;'②駅伝（女子）'!D17,IF(LEN('②駅伝（女子）'!C17)+LEN('②駅伝（女子）'!D17)=3,'②駅伝（女子）'!C17&amp;"　　"&amp;'②駅伝（女子）'!D17,'②駅伝（女子）'!C17&amp;"　　　"&amp;'②駅伝（女子）'!D17)))</f>
        <v>　　　</v>
      </c>
      <c r="C26" s="65">
        <f>IF('②駅伝（女子）'!G17="","",'②駅伝（女子）'!G17)</f>
      </c>
      <c r="D26" s="63">
        <v>6</v>
      </c>
      <c r="E26" s="65" t="str">
        <f>IF(LEN('②駅伝（女子）'!J17)+LEN('②駅伝（女子）'!K17)&gt;=5,'②駅伝（女子）'!J17&amp;'②駅伝（女子）'!K17,IF(LEN('②駅伝（女子）'!J17)+LEN('②駅伝（女子）'!K17)=4,'②駅伝（女子）'!J17&amp;"　"&amp;'②駅伝（女子）'!K17,IF(LEN('②駅伝（女子）'!J17)+LEN('②駅伝（女子）'!K17)=3,'②駅伝（女子）'!J17&amp;"　　"&amp;'②駅伝（女子）'!K17,'②駅伝（女子）'!J17&amp;"　　　"&amp;'②駅伝（女子）'!K17)))</f>
        <v>　　　</v>
      </c>
      <c r="F26" s="65">
        <f>IF('②駅伝（女子）'!N17="","",'②駅伝（女子）'!N17)</f>
      </c>
    </row>
    <row r="27" spans="1:6" ht="22.5" customHeight="1">
      <c r="A27" s="63">
        <v>7</v>
      </c>
      <c r="B27" s="65" t="str">
        <f>IF(LEN('②駅伝（女子）'!C18)+LEN('②駅伝（女子）'!D18)&gt;=5,'②駅伝（女子）'!C18&amp;'②駅伝（女子）'!D18,IF(LEN('②駅伝（女子）'!C18)+LEN('②駅伝（女子）'!D18)=4,'②駅伝（女子）'!C18&amp;"　"&amp;'②駅伝（女子）'!D18,IF(LEN('②駅伝（女子）'!C18)+LEN('②駅伝（女子）'!D18)=3,'②駅伝（女子）'!C18&amp;"　　"&amp;'②駅伝（女子）'!D18,'②駅伝（女子）'!C18&amp;"　　　"&amp;'②駅伝（女子）'!D18)))</f>
        <v>　　　</v>
      </c>
      <c r="C27" s="65">
        <f>IF('②駅伝（女子）'!G18="","",'②駅伝（女子）'!G18)</f>
      </c>
      <c r="D27" s="63">
        <v>7</v>
      </c>
      <c r="E27" s="65" t="str">
        <f>IF(LEN('②駅伝（女子）'!J18)+LEN('②駅伝（女子）'!K18)&gt;=5,'②駅伝（女子）'!J18&amp;'②駅伝（女子）'!K18,IF(LEN('②駅伝（女子）'!J18)+LEN('②駅伝（女子）'!K18)=4,'②駅伝（女子）'!J18&amp;"　"&amp;'②駅伝（女子）'!K18,IF(LEN('②駅伝（女子）'!J18)+LEN('②駅伝（女子）'!K18)=3,'②駅伝（女子）'!J18&amp;"　　"&amp;'②駅伝（女子）'!K18,'②駅伝（女子）'!J18&amp;"　　　"&amp;'②駅伝（女子）'!K18)))</f>
        <v>　　　</v>
      </c>
      <c r="F27" s="65">
        <f>IF('②駅伝（女子）'!N18="","",'②駅伝（女子）'!N18)</f>
      </c>
    </row>
    <row r="28" spans="1:6" ht="22.5" customHeight="1">
      <c r="A28" s="63">
        <v>8</v>
      </c>
      <c r="B28" s="65" t="str">
        <f>IF(LEN('②駅伝（女子）'!C19)+LEN('②駅伝（女子）'!D19)&gt;=5,'②駅伝（女子）'!C19&amp;'②駅伝（女子）'!D19,IF(LEN('②駅伝（女子）'!C19)+LEN('②駅伝（女子）'!D19)=4,'②駅伝（女子）'!C19&amp;"　"&amp;'②駅伝（女子）'!D19,IF(LEN('②駅伝（女子）'!C19)+LEN('②駅伝（女子）'!D19)=3,'②駅伝（女子）'!C19&amp;"　　"&amp;'②駅伝（女子）'!D19,'②駅伝（女子）'!C19&amp;"　　　"&amp;'②駅伝（女子）'!D19)))</f>
        <v>　　　</v>
      </c>
      <c r="C28" s="65">
        <f>IF('②駅伝（女子）'!G19="","",'②駅伝（女子）'!G19)</f>
      </c>
      <c r="D28" s="63">
        <v>8</v>
      </c>
      <c r="E28" s="65" t="str">
        <f>IF(LEN('②駅伝（女子）'!J19)+LEN('②駅伝（女子）'!K19)&gt;=5,'②駅伝（女子）'!J19&amp;'②駅伝（女子）'!K19,IF(LEN('②駅伝（女子）'!J19)+LEN('②駅伝（女子）'!K19)=4,'②駅伝（女子）'!J19&amp;"　"&amp;'②駅伝（女子）'!K19,IF(LEN('②駅伝（女子）'!J19)+LEN('②駅伝（女子）'!K19)=3,'②駅伝（女子）'!J19&amp;"　　"&amp;'②駅伝（女子）'!K19,'②駅伝（女子）'!J19&amp;"　　　"&amp;'②駅伝（女子）'!K19)))</f>
        <v>　　　</v>
      </c>
      <c r="F28" s="65">
        <f>IF('②駅伝（女子）'!N19="","",'②駅伝（女子）'!N19)</f>
      </c>
    </row>
    <row r="29" ht="22.5" customHeight="1"/>
  </sheetData>
  <sheetProtection password="CC4D" sheet="1"/>
  <mergeCells count="16">
    <mergeCell ref="B19:C19"/>
    <mergeCell ref="E19:F19"/>
    <mergeCell ref="B18:C18"/>
    <mergeCell ref="E18:F18"/>
    <mergeCell ref="B3:C3"/>
    <mergeCell ref="B4:C4"/>
    <mergeCell ref="B17:C17"/>
    <mergeCell ref="E17:F17"/>
    <mergeCell ref="B1:C1"/>
    <mergeCell ref="E1:F1"/>
    <mergeCell ref="B16:C16"/>
    <mergeCell ref="E16:F16"/>
    <mergeCell ref="E2:F2"/>
    <mergeCell ref="E3:F3"/>
    <mergeCell ref="E4:F4"/>
    <mergeCell ref="B2:C2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5" sqref="A5"/>
    </sheetView>
  </sheetViews>
  <sheetFormatPr defaultColWidth="13.00390625" defaultRowHeight="13.5"/>
  <cols>
    <col min="1" max="1" width="6.125" style="27" customWidth="1"/>
    <col min="2" max="13" width="23.625" style="27" customWidth="1"/>
    <col min="14" max="16384" width="13.00390625" style="27" customWidth="1"/>
  </cols>
  <sheetData>
    <row r="1" ht="13.5">
      <c r="A1" s="27" t="s">
        <v>53</v>
      </c>
    </row>
    <row r="2" spans="1:13" ht="13.5">
      <c r="A2" s="27" t="s">
        <v>9</v>
      </c>
      <c r="B2" s="27" t="s">
        <v>10</v>
      </c>
      <c r="C2" s="27" t="s">
        <v>11</v>
      </c>
      <c r="D2" s="59">
        <v>1</v>
      </c>
      <c r="E2" s="59">
        <v>2</v>
      </c>
      <c r="F2" s="59">
        <v>3</v>
      </c>
      <c r="G2" s="59">
        <v>4</v>
      </c>
      <c r="H2" s="59">
        <v>5</v>
      </c>
      <c r="I2" s="59">
        <v>6</v>
      </c>
      <c r="J2" s="59">
        <v>7</v>
      </c>
      <c r="K2" s="59">
        <v>8</v>
      </c>
      <c r="L2" s="59">
        <v>9</v>
      </c>
      <c r="M2" s="59">
        <v>10</v>
      </c>
    </row>
    <row r="3" spans="2:13" ht="13.5">
      <c r="B3" s="27">
        <f>IF('②駅伝（男子）'!C7="","",IF('①申込'!$I$7&gt;=2,'①申込'!$C$8&amp;"A",'①申込'!$C$8))</f>
      </c>
      <c r="C3" s="27" t="str">
        <f>'②駅伝（男子）'!$E10&amp;" "&amp;'②駅伝（男子）'!$F10</f>
        <v> </v>
      </c>
      <c r="D3" s="27" t="str">
        <f>'②駅伝（男子）'!$E12&amp;" "&amp;'②駅伝（男子）'!$F12</f>
        <v> </v>
      </c>
      <c r="E3" s="27" t="str">
        <f>'②駅伝（男子）'!$E13&amp;" "&amp;'②駅伝（男子）'!$F13</f>
        <v> </v>
      </c>
      <c r="F3" s="27" t="str">
        <f>'②駅伝（男子）'!$E14&amp;" "&amp;'②駅伝（男子）'!$F14</f>
        <v> </v>
      </c>
      <c r="G3" s="27" t="str">
        <f>'②駅伝（男子）'!$E15&amp;" "&amp;'②駅伝（男子）'!$F15</f>
        <v> </v>
      </c>
      <c r="H3" s="27" t="str">
        <f>'②駅伝（男子）'!$E16&amp;" "&amp;'②駅伝（男子）'!$F16</f>
        <v> </v>
      </c>
      <c r="I3" s="27" t="str">
        <f>'②駅伝（男子）'!$E17&amp;" "&amp;'②駅伝（男子）'!$F17</f>
        <v> </v>
      </c>
      <c r="J3" s="27" t="str">
        <f>'②駅伝（男子）'!$E18&amp;" "&amp;'②駅伝（男子）'!$F18</f>
        <v> </v>
      </c>
      <c r="K3" s="27" t="str">
        <f>'②駅伝（男子）'!$E19&amp;" "&amp;'②駅伝（男子）'!$F19</f>
        <v> </v>
      </c>
      <c r="L3" s="27" t="str">
        <f>'②駅伝（男子）'!$E20&amp;" "&amp;'②駅伝（男子）'!$F20</f>
        <v> </v>
      </c>
      <c r="M3" s="27" t="str">
        <f>'②駅伝（男子）'!$E21&amp;" "&amp;'②駅伝（男子）'!$F21</f>
        <v> </v>
      </c>
    </row>
    <row r="4" spans="1:13" ht="13.5">
      <c r="A4" s="27">
        <f>IF(B4="","",VLOOKUP('①申込'!C7,学校情報,3,FALSE))</f>
      </c>
      <c r="B4" s="27">
        <f>IF('②駅伝（男子）'!C7="","",'②駅伝（男子）'!C7)</f>
      </c>
      <c r="C4" s="27" t="str">
        <f>'②駅伝（男子）'!$C10&amp;" "&amp;'②駅伝（男子）'!$D10</f>
        <v> </v>
      </c>
      <c r="D4" s="27" t="str">
        <f>'②駅伝（男子）'!$C12&amp;" "&amp;'②駅伝（男子）'!$D12&amp;'②駅伝（男子）'!$G12</f>
        <v> </v>
      </c>
      <c r="E4" s="27" t="str">
        <f>'②駅伝（男子）'!$C13&amp;" "&amp;'②駅伝（男子）'!$D13&amp;'②駅伝（男子）'!$G13</f>
        <v> </v>
      </c>
      <c r="F4" s="27" t="str">
        <f>'②駅伝（男子）'!$C14&amp;" "&amp;'②駅伝（男子）'!$D14&amp;'②駅伝（男子）'!$G14</f>
        <v> </v>
      </c>
      <c r="G4" s="27" t="str">
        <f>'②駅伝（男子）'!$C15&amp;" "&amp;'②駅伝（男子）'!$D15&amp;'②駅伝（男子）'!$G15</f>
        <v> </v>
      </c>
      <c r="H4" s="27" t="str">
        <f>'②駅伝（男子）'!$C16&amp;" "&amp;'②駅伝（男子）'!$D16&amp;'②駅伝（男子）'!$G16</f>
        <v> </v>
      </c>
      <c r="I4" s="27" t="str">
        <f>'②駅伝（男子）'!$C17&amp;" "&amp;'②駅伝（男子）'!$D17&amp;'②駅伝（男子）'!$G17</f>
        <v> </v>
      </c>
      <c r="J4" s="27" t="str">
        <f>'②駅伝（男子）'!$C18&amp;" "&amp;'②駅伝（男子）'!$D18&amp;'②駅伝（男子）'!$G18</f>
        <v> </v>
      </c>
      <c r="K4" s="27" t="str">
        <f>'②駅伝（男子）'!$C19&amp;" "&amp;'②駅伝（男子）'!$D19&amp;'②駅伝（男子）'!$G19</f>
        <v> </v>
      </c>
      <c r="L4" s="27" t="str">
        <f>'②駅伝（男子）'!$C20&amp;" "&amp;'②駅伝（男子）'!$D20&amp;'②駅伝（男子）'!$G20</f>
        <v> </v>
      </c>
      <c r="M4" s="27" t="str">
        <f>'②駅伝（男子）'!$C21&amp;" "&amp;'②駅伝（男子）'!$D21&amp;'②駅伝（男子）'!$G21</f>
        <v> </v>
      </c>
    </row>
    <row r="5" spans="2:13" ht="13.5">
      <c r="B5" s="27">
        <f>IF('②駅伝（男子）'!J7="","",IF('①申込'!$I$7&gt;=2,'①申込'!$C$8&amp;"B",'①申込'!$C$8))</f>
      </c>
      <c r="C5" s="27" t="str">
        <f>'②駅伝（男子）'!$L10&amp;" "&amp;'②駅伝（男子）'!$M10</f>
        <v> </v>
      </c>
      <c r="D5" s="27" t="str">
        <f>'②駅伝（男子）'!$L12&amp;" "&amp;'②駅伝（男子）'!$M12</f>
        <v> </v>
      </c>
      <c r="E5" s="27" t="str">
        <f>'②駅伝（男子）'!$L13&amp;" "&amp;'②駅伝（男子）'!$M13</f>
        <v> </v>
      </c>
      <c r="F5" s="27" t="str">
        <f>'②駅伝（男子）'!$L14&amp;" "&amp;'②駅伝（男子）'!$M14</f>
        <v> </v>
      </c>
      <c r="G5" s="27" t="str">
        <f>'②駅伝（男子）'!$L15&amp;" "&amp;'②駅伝（男子）'!$M15</f>
        <v> </v>
      </c>
      <c r="H5" s="27" t="str">
        <f>'②駅伝（男子）'!$L16&amp;" "&amp;'②駅伝（男子）'!$M16</f>
        <v> </v>
      </c>
      <c r="I5" s="27" t="str">
        <f>'②駅伝（男子）'!$L17&amp;" "&amp;'②駅伝（男子）'!$M17</f>
        <v> </v>
      </c>
      <c r="J5" s="27" t="str">
        <f>'②駅伝（男子）'!$L18&amp;" "&amp;'②駅伝（男子）'!$M18</f>
        <v> </v>
      </c>
      <c r="K5" s="27" t="str">
        <f>'②駅伝（男子）'!$L19&amp;" "&amp;'②駅伝（男子）'!$M19</f>
        <v> </v>
      </c>
      <c r="L5" s="27" t="str">
        <f>'②駅伝（男子）'!$L20&amp;" "&amp;'②駅伝（男子）'!$M20</f>
        <v> </v>
      </c>
      <c r="M5" s="27" t="str">
        <f>'②駅伝（男子）'!$L21&amp;" "&amp;'②駅伝（男子）'!$M21</f>
        <v> </v>
      </c>
    </row>
    <row r="6" spans="1:13" ht="13.5">
      <c r="A6" s="27">
        <f>IF(B6="","",VLOOKUP('①申込'!C7,学校情報,4,FALSE))</f>
      </c>
      <c r="B6" s="27">
        <f>IF('②駅伝（男子）'!J7="","",'②駅伝（男子）'!J7)</f>
      </c>
      <c r="C6" s="27" t="str">
        <f>'②駅伝（男子）'!$J10&amp;" "&amp;'②駅伝（男子）'!$K10</f>
        <v> </v>
      </c>
      <c r="D6" s="27" t="str">
        <f>'②駅伝（男子）'!$J12&amp;" "&amp;'②駅伝（男子）'!$K12&amp;'②駅伝（男子）'!$N12</f>
        <v> </v>
      </c>
      <c r="E6" s="27" t="str">
        <f>'②駅伝（男子）'!$J13&amp;" "&amp;'②駅伝（男子）'!$K13&amp;'②駅伝（男子）'!$N13</f>
        <v> </v>
      </c>
      <c r="F6" s="27" t="str">
        <f>'②駅伝（男子）'!$J14&amp;" "&amp;'②駅伝（男子）'!$K14&amp;'②駅伝（男子）'!$N14</f>
        <v> </v>
      </c>
      <c r="G6" s="27" t="str">
        <f>'②駅伝（男子）'!$J15&amp;" "&amp;'②駅伝（男子）'!$K15&amp;'②駅伝（男子）'!$N15</f>
        <v> </v>
      </c>
      <c r="H6" s="27" t="str">
        <f>'②駅伝（男子）'!$J16&amp;" "&amp;'②駅伝（男子）'!$K16&amp;'②駅伝（男子）'!$N16</f>
        <v> </v>
      </c>
      <c r="I6" s="27" t="str">
        <f>'②駅伝（男子）'!$J17&amp;" "&amp;'②駅伝（男子）'!$K17&amp;'②駅伝（男子）'!$N17</f>
        <v> </v>
      </c>
      <c r="J6" s="27" t="str">
        <f>'②駅伝（男子）'!$J18&amp;" "&amp;'②駅伝（男子）'!$K18&amp;'②駅伝（男子）'!$N18</f>
        <v> </v>
      </c>
      <c r="K6" s="27" t="str">
        <f>'②駅伝（男子）'!$J19&amp;" "&amp;'②駅伝（男子）'!$K19&amp;'②駅伝（男子）'!$N19</f>
        <v> </v>
      </c>
      <c r="L6" s="27" t="str">
        <f>'②駅伝（男子）'!$J20&amp;" "&amp;'②駅伝（男子）'!$K20&amp;'②駅伝（男子）'!$N20</f>
        <v> </v>
      </c>
      <c r="M6" s="27" t="str">
        <f>'②駅伝（男子）'!$J21&amp;" "&amp;'②駅伝（男子）'!$K21&amp;'②駅伝（男子）'!$N21</f>
        <v> </v>
      </c>
    </row>
    <row r="9" ht="13.5">
      <c r="A9" s="27" t="s">
        <v>54</v>
      </c>
    </row>
    <row r="10" spans="1:13" ht="13.5">
      <c r="A10" s="27" t="s">
        <v>9</v>
      </c>
      <c r="B10" s="27" t="s">
        <v>19</v>
      </c>
      <c r="C10" s="27" t="s">
        <v>11</v>
      </c>
      <c r="D10" s="59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59">
        <v>8</v>
      </c>
      <c r="L10" s="59"/>
      <c r="M10" s="59"/>
    </row>
    <row r="11" spans="2:11" ht="13.5">
      <c r="B11" s="27">
        <f>IF('②駅伝（女子）'!C7="","",IF('①申込'!$I$8&gt;=2,'①申込'!$C$8&amp;"A",'①申込'!$C$8))</f>
      </c>
      <c r="C11" s="27" t="str">
        <f>'②駅伝（女子）'!$E10&amp;" "&amp;'②駅伝（女子）'!$F10</f>
        <v> </v>
      </c>
      <c r="D11" s="27" t="str">
        <f>'②駅伝（女子）'!$E12&amp;" "&amp;'②駅伝（女子）'!$F12</f>
        <v> </v>
      </c>
      <c r="E11" s="27" t="str">
        <f>'②駅伝（女子）'!$E13&amp;" "&amp;'②駅伝（女子）'!$F13</f>
        <v> </v>
      </c>
      <c r="F11" s="27" t="str">
        <f>'②駅伝（女子）'!$E14&amp;" "&amp;'②駅伝（女子）'!$F14</f>
        <v> </v>
      </c>
      <c r="G11" s="27" t="str">
        <f>'②駅伝（女子）'!$E15&amp;" "&amp;'②駅伝（女子）'!$F15</f>
        <v> </v>
      </c>
      <c r="H11" s="27" t="str">
        <f>'②駅伝（女子）'!$E16&amp;" "&amp;'②駅伝（女子）'!$F16</f>
        <v> </v>
      </c>
      <c r="I11" s="27" t="str">
        <f>'②駅伝（女子）'!$E17&amp;" "&amp;'②駅伝（女子）'!$F17</f>
        <v> </v>
      </c>
      <c r="J11" s="27" t="str">
        <f>'②駅伝（女子）'!$E18&amp;" "&amp;'②駅伝（女子）'!$F18</f>
        <v> </v>
      </c>
      <c r="K11" s="27" t="str">
        <f>'②駅伝（女子）'!$E19&amp;" "&amp;'②駅伝（女子）'!$F19</f>
        <v> </v>
      </c>
    </row>
    <row r="12" spans="1:11" ht="13.5">
      <c r="A12" s="27">
        <f>IF(B12="","",VLOOKUP('①申込'!C7,学校情報,3,FALSE))</f>
      </c>
      <c r="B12" s="27">
        <f>IF('②駅伝（女子）'!C7="","",'②駅伝（女子）'!C7)</f>
      </c>
      <c r="C12" s="27" t="str">
        <f>'②駅伝（女子）'!$C10&amp;" "&amp;'②駅伝（女子）'!$D10</f>
        <v> </v>
      </c>
      <c r="D12" s="27" t="str">
        <f>'②駅伝（女子）'!$C12&amp;" "&amp;'②駅伝（女子）'!$D12&amp;'②駅伝（女子）'!$G12</f>
        <v> </v>
      </c>
      <c r="E12" s="27" t="str">
        <f>'②駅伝（女子）'!$C13&amp;" "&amp;'②駅伝（女子）'!$D13&amp;'②駅伝（女子）'!$G13</f>
        <v> </v>
      </c>
      <c r="F12" s="27" t="str">
        <f>'②駅伝（女子）'!$C14&amp;" "&amp;'②駅伝（女子）'!$D14&amp;'②駅伝（女子）'!$G14</f>
        <v> </v>
      </c>
      <c r="G12" s="27" t="str">
        <f>'②駅伝（女子）'!$C15&amp;" "&amp;'②駅伝（女子）'!$D15&amp;'②駅伝（女子）'!$G15</f>
        <v> </v>
      </c>
      <c r="H12" s="27" t="str">
        <f>'②駅伝（女子）'!$C16&amp;" "&amp;'②駅伝（女子）'!$D16&amp;'②駅伝（女子）'!$G16</f>
        <v> </v>
      </c>
      <c r="I12" s="27" t="str">
        <f>'②駅伝（女子）'!$C17&amp;" "&amp;'②駅伝（女子）'!$D17&amp;'②駅伝（女子）'!$G17</f>
        <v> </v>
      </c>
      <c r="J12" s="27" t="str">
        <f>'②駅伝（女子）'!$C18&amp;" "&amp;'②駅伝（女子）'!$D18&amp;'②駅伝（女子）'!$G18</f>
        <v> </v>
      </c>
      <c r="K12" s="27" t="str">
        <f>'②駅伝（女子）'!$C19&amp;" "&amp;'②駅伝（女子）'!$D19&amp;'②駅伝（女子）'!$G19</f>
        <v> </v>
      </c>
    </row>
    <row r="13" spans="2:11" ht="13.5">
      <c r="B13" s="27">
        <f>IF('②駅伝（女子）'!J7="","",IF('①申込'!$I$8&gt;=2,'①申込'!$C$8&amp;"B",'①申込'!$C$8))</f>
      </c>
      <c r="C13" s="27" t="str">
        <f>'②駅伝（女子）'!$L10&amp;" "&amp;'②駅伝（女子）'!$M10</f>
        <v> </v>
      </c>
      <c r="D13" s="27" t="str">
        <f>'②駅伝（女子）'!$L12&amp;" "&amp;'②駅伝（女子）'!$M12</f>
        <v> </v>
      </c>
      <c r="E13" s="27" t="str">
        <f>'②駅伝（女子）'!$L13&amp;" "&amp;'②駅伝（女子）'!$M13</f>
        <v> </v>
      </c>
      <c r="F13" s="27" t="str">
        <f>'②駅伝（女子）'!$L14&amp;" "&amp;'②駅伝（女子）'!$M14</f>
        <v> </v>
      </c>
      <c r="G13" s="27" t="str">
        <f>'②駅伝（女子）'!$L15&amp;" "&amp;'②駅伝（女子）'!$M15</f>
        <v> </v>
      </c>
      <c r="H13" s="27" t="str">
        <f>'②駅伝（女子）'!$L16&amp;" "&amp;'②駅伝（女子）'!$M16</f>
        <v> </v>
      </c>
      <c r="I13" s="27" t="str">
        <f>'②駅伝（女子）'!$L17&amp;" "&amp;'②駅伝（女子）'!$M17</f>
        <v> </v>
      </c>
      <c r="J13" s="27" t="str">
        <f>'②駅伝（女子）'!$L18&amp;" "&amp;'②駅伝（女子）'!$M18</f>
        <v> </v>
      </c>
      <c r="K13" s="27" t="str">
        <f>'②駅伝（女子）'!$L19&amp;" "&amp;'②駅伝（女子）'!$M19</f>
        <v> </v>
      </c>
    </row>
    <row r="14" spans="1:11" ht="13.5">
      <c r="A14" s="27">
        <f>IF(B14="","",VLOOKUP('①申込'!C7,学校情報,4,FALSE))</f>
      </c>
      <c r="B14" s="27">
        <f>IF('②駅伝（女子）'!J7="","",'②駅伝（女子）'!J7)</f>
      </c>
      <c r="C14" s="27" t="str">
        <f>'②駅伝（女子）'!$J10&amp;" "&amp;'②駅伝（女子）'!$K10</f>
        <v> </v>
      </c>
      <c r="D14" s="27" t="str">
        <f>'②駅伝（女子）'!$J12&amp;" "&amp;'②駅伝（女子）'!$K12&amp;'②駅伝（女子）'!$N12</f>
        <v> </v>
      </c>
      <c r="E14" s="27" t="str">
        <f>'②駅伝（女子）'!$J13&amp;" "&amp;'②駅伝（女子）'!$K13&amp;'②駅伝（女子）'!$N13</f>
        <v> </v>
      </c>
      <c r="F14" s="27" t="str">
        <f>'②駅伝（女子）'!$J14&amp;" "&amp;'②駅伝（女子）'!$K14&amp;'②駅伝（女子）'!$N14</f>
        <v> </v>
      </c>
      <c r="G14" s="27" t="str">
        <f>'②駅伝（女子）'!$J15&amp;" "&amp;'②駅伝（女子）'!$K15&amp;'②駅伝（女子）'!$N15</f>
        <v> </v>
      </c>
      <c r="H14" s="27" t="str">
        <f>'②駅伝（女子）'!$J16&amp;" "&amp;'②駅伝（女子）'!$K16&amp;'②駅伝（女子）'!$N16</f>
        <v> </v>
      </c>
      <c r="I14" s="27" t="str">
        <f>'②駅伝（女子）'!$J17&amp;" "&amp;'②駅伝（女子）'!$K17&amp;'②駅伝（女子）'!$N17</f>
        <v> </v>
      </c>
      <c r="J14" s="27" t="str">
        <f>'②駅伝（女子）'!$J18&amp;" "&amp;'②駅伝（女子）'!$K18&amp;'②駅伝（女子）'!$N18</f>
        <v> </v>
      </c>
      <c r="K14" s="27" t="str">
        <f>'②駅伝（女子）'!$J19&amp;" "&amp;'②駅伝（女子）'!$K19&amp;'②駅伝（女子）'!$N19</f>
        <v> </v>
      </c>
    </row>
  </sheetData>
  <sheetProtection password="CC4D" sheet="1"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showGridLines="0" zoomScalePageLayoutView="0" workbookViewId="0" topLeftCell="A1">
      <selection activeCell="A27" sqref="A27:IV46"/>
    </sheetView>
  </sheetViews>
  <sheetFormatPr defaultColWidth="13.00390625" defaultRowHeight="13.5"/>
  <cols>
    <col min="1" max="1" width="1.625" style="1" customWidth="1"/>
    <col min="2" max="2" width="4.625" style="23" customWidth="1"/>
    <col min="3" max="4" width="13.00390625" style="1" customWidth="1"/>
    <col min="5" max="5" width="13.00390625" style="23" customWidth="1"/>
    <col min="6" max="6" width="4.625" style="23" customWidth="1"/>
    <col min="7" max="7" width="2.625" style="1" customWidth="1"/>
    <col min="8" max="8" width="4.625" style="23" customWidth="1"/>
    <col min="9" max="10" width="13.00390625" style="1" customWidth="1"/>
    <col min="11" max="11" width="13.00390625" style="23" customWidth="1"/>
    <col min="12" max="12" width="4.625" style="23" customWidth="1"/>
    <col min="13" max="16384" width="13.00390625" style="1" customWidth="1"/>
  </cols>
  <sheetData>
    <row r="2" spans="2:12" ht="18.75">
      <c r="B2" s="104" t="s">
        <v>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2:12" ht="19.5" customHeight="1">
      <c r="B4" s="106" t="s">
        <v>16</v>
      </c>
      <c r="C4" s="107"/>
      <c r="D4" s="107"/>
      <c r="E4" s="107"/>
      <c r="F4" s="107"/>
      <c r="H4" s="106" t="s">
        <v>18</v>
      </c>
      <c r="I4" s="107"/>
      <c r="J4" s="107"/>
      <c r="K4" s="107"/>
      <c r="L4" s="107"/>
    </row>
    <row r="5" spans="2:12" ht="12.75" customHeight="1">
      <c r="B5" s="108" t="s">
        <v>22</v>
      </c>
      <c r="C5" s="110" t="s">
        <v>8</v>
      </c>
      <c r="D5" s="111"/>
      <c r="E5" s="108" t="s">
        <v>63</v>
      </c>
      <c r="F5" s="108" t="s">
        <v>2</v>
      </c>
      <c r="H5" s="108" t="s">
        <v>22</v>
      </c>
      <c r="I5" s="110" t="s">
        <v>8</v>
      </c>
      <c r="J5" s="111"/>
      <c r="K5" s="108" t="s">
        <v>63</v>
      </c>
      <c r="L5" s="108" t="s">
        <v>2</v>
      </c>
    </row>
    <row r="6" spans="2:12" ht="12.75" customHeight="1">
      <c r="B6" s="109"/>
      <c r="C6" s="112"/>
      <c r="D6" s="113"/>
      <c r="E6" s="109"/>
      <c r="F6" s="114"/>
      <c r="H6" s="109"/>
      <c r="I6" s="112"/>
      <c r="J6" s="113"/>
      <c r="K6" s="109"/>
      <c r="L6" s="114"/>
    </row>
    <row r="7" spans="2:12" ht="19.5" customHeight="1">
      <c r="B7" s="5">
        <v>1</v>
      </c>
      <c r="C7" s="115" t="str">
        <f>IF(LEN(③ﾛｰﾄﾞ!$B7)+LEN(③ﾛｰﾄﾞ!$C7)&gt;=5,③ﾛｰﾄﾞ!$B7&amp;③ﾛｰﾄﾞ!$C7,IF(LEN(③ﾛｰﾄﾞ!$B7)+LEN(③ﾛｰﾄﾞ!$C7)=4,③ﾛｰﾄﾞ!$B7&amp;"　"&amp;③ﾛｰﾄﾞ!$C7,IF(LEN(③ﾛｰﾄﾞ!$B7)+LEN(③ﾛｰﾄﾞ!$C7)=3,③ﾛｰﾄﾞ!$B7&amp;"　　"&amp;③ﾛｰﾄﾞ!$C7,③ﾛｰﾄﾞ!$B7&amp;"　　　"&amp;③ﾛｰﾄﾞ!$C7)))</f>
        <v>　　　</v>
      </c>
      <c r="D7" s="116"/>
      <c r="E7" s="28">
        <f>IF(AND(③ﾛｰﾄﾞ!B7="",③ﾛｰﾄﾞ!C7=""),"",'①申込'!$C$7)</f>
      </c>
      <c r="F7" s="28">
        <f>IF(③ﾛｰﾄﾞ!F7="","",③ﾛｰﾄﾞ!F7)</f>
      </c>
      <c r="H7" s="5">
        <v>1</v>
      </c>
      <c r="I7" s="115" t="str">
        <f>IF(LEN(③ﾛｰﾄﾞ!$I7)+LEN(③ﾛｰﾄﾞ!$J7)&gt;=5,③ﾛｰﾄﾞ!$I7&amp;③ﾛｰﾄﾞ!$J7,IF(LEN(③ﾛｰﾄﾞ!$I7)+LEN(③ﾛｰﾄﾞ!$J7)=4,③ﾛｰﾄﾞ!$I7&amp;"　"&amp;③ﾛｰﾄﾞ!$J7,IF(LEN(③ﾛｰﾄﾞ!$I7)+LEN(③ﾛｰﾄﾞ!$J7)=3,③ﾛｰﾄﾞ!$I7&amp;"　　"&amp;③ﾛｰﾄﾞ!$J7,③ﾛｰﾄﾞ!$I7&amp;"　　　"&amp;③ﾛｰﾄﾞ!$J7)))</f>
        <v>　　　</v>
      </c>
      <c r="J7" s="116"/>
      <c r="K7" s="28">
        <f>IF(AND(③ﾛｰﾄﾞ!I7="",③ﾛｰﾄﾞ!J7=""),"",'①申込'!$C$7)</f>
      </c>
      <c r="L7" s="28">
        <f>IF(③ﾛｰﾄﾞ!M7="","",③ﾛｰﾄﾞ!M7)</f>
      </c>
    </row>
    <row r="8" spans="2:12" ht="19.5" customHeight="1">
      <c r="B8" s="5">
        <v>2</v>
      </c>
      <c r="C8" s="115" t="str">
        <f>IF(LEN(③ﾛｰﾄﾞ!$B8)+LEN(③ﾛｰﾄﾞ!$C8)&gt;=5,③ﾛｰﾄﾞ!$B8&amp;③ﾛｰﾄﾞ!$C8,IF(LEN(③ﾛｰﾄﾞ!$B8)+LEN(③ﾛｰﾄﾞ!$C8)=4,③ﾛｰﾄﾞ!$B8&amp;"　"&amp;③ﾛｰﾄﾞ!$C8,IF(LEN(③ﾛｰﾄﾞ!$B8)+LEN(③ﾛｰﾄﾞ!$C8)=3,③ﾛｰﾄﾞ!$B8&amp;"　　"&amp;③ﾛｰﾄﾞ!$C8,③ﾛｰﾄﾞ!$B8&amp;"　　　"&amp;③ﾛｰﾄﾞ!$C8)))</f>
        <v>　　　</v>
      </c>
      <c r="D8" s="116"/>
      <c r="E8" s="28">
        <f>IF(AND(③ﾛｰﾄﾞ!B8="",③ﾛｰﾄﾞ!C8=""),"",'①申込'!$C$7)</f>
      </c>
      <c r="F8" s="28">
        <f>IF(③ﾛｰﾄﾞ!F8="","",③ﾛｰﾄﾞ!F8)</f>
      </c>
      <c r="H8" s="5">
        <v>2</v>
      </c>
      <c r="I8" s="115" t="str">
        <f>IF(LEN(③ﾛｰﾄﾞ!$I8)+LEN(③ﾛｰﾄﾞ!$J8)&gt;=5,③ﾛｰﾄﾞ!$I8&amp;③ﾛｰﾄﾞ!$J8,IF(LEN(③ﾛｰﾄﾞ!$I8)+LEN(③ﾛｰﾄﾞ!$J8)=4,③ﾛｰﾄﾞ!$I8&amp;"　"&amp;③ﾛｰﾄﾞ!$J8,IF(LEN(③ﾛｰﾄﾞ!$I8)+LEN(③ﾛｰﾄﾞ!$J8)=3,③ﾛｰﾄﾞ!$I8&amp;"　　"&amp;③ﾛｰﾄﾞ!$J8,③ﾛｰﾄﾞ!$I8&amp;"　　　"&amp;③ﾛｰﾄﾞ!$J8)))</f>
        <v>　　　</v>
      </c>
      <c r="J8" s="116"/>
      <c r="K8" s="28">
        <f>IF(AND(③ﾛｰﾄﾞ!I8="",③ﾛｰﾄﾞ!J8=""),"",'①申込'!$C$7)</f>
      </c>
      <c r="L8" s="28">
        <f>IF(③ﾛｰﾄﾞ!M8="","",③ﾛｰﾄﾞ!M8)</f>
      </c>
    </row>
    <row r="9" spans="2:12" ht="19.5" customHeight="1">
      <c r="B9" s="5">
        <v>3</v>
      </c>
      <c r="C9" s="115" t="str">
        <f>IF(LEN(③ﾛｰﾄﾞ!$B9)+LEN(③ﾛｰﾄﾞ!$C9)&gt;=5,③ﾛｰﾄﾞ!$B9&amp;③ﾛｰﾄﾞ!$C9,IF(LEN(③ﾛｰﾄﾞ!$B9)+LEN(③ﾛｰﾄﾞ!$C9)=4,③ﾛｰﾄﾞ!$B9&amp;"　"&amp;③ﾛｰﾄﾞ!$C9,IF(LEN(③ﾛｰﾄﾞ!$B9)+LEN(③ﾛｰﾄﾞ!$C9)=3,③ﾛｰﾄﾞ!$B9&amp;"　　"&amp;③ﾛｰﾄﾞ!$C9,③ﾛｰﾄﾞ!$B9&amp;"　　　"&amp;③ﾛｰﾄﾞ!$C9)))</f>
        <v>　　　</v>
      </c>
      <c r="D9" s="116"/>
      <c r="E9" s="28">
        <f>IF(AND(③ﾛｰﾄﾞ!B9="",③ﾛｰﾄﾞ!C9=""),"",'①申込'!$C$7)</f>
      </c>
      <c r="F9" s="28">
        <f>IF(③ﾛｰﾄﾞ!F9="","",③ﾛｰﾄﾞ!F9)</f>
      </c>
      <c r="H9" s="5">
        <v>3</v>
      </c>
      <c r="I9" s="115" t="str">
        <f>IF(LEN(③ﾛｰﾄﾞ!$I9)+LEN(③ﾛｰﾄﾞ!$J9)&gt;=5,③ﾛｰﾄﾞ!$I9&amp;③ﾛｰﾄﾞ!$J9,IF(LEN(③ﾛｰﾄﾞ!$I9)+LEN(③ﾛｰﾄﾞ!$J9)=4,③ﾛｰﾄﾞ!$I9&amp;"　"&amp;③ﾛｰﾄﾞ!$J9,IF(LEN(③ﾛｰﾄﾞ!$I9)+LEN(③ﾛｰﾄﾞ!$J9)=3,③ﾛｰﾄﾞ!$I9&amp;"　　"&amp;③ﾛｰﾄﾞ!$J9,③ﾛｰﾄﾞ!$I9&amp;"　　　"&amp;③ﾛｰﾄﾞ!$J9)))</f>
        <v>　　　</v>
      </c>
      <c r="J9" s="116"/>
      <c r="K9" s="28">
        <f>IF(AND(③ﾛｰﾄﾞ!I9="",③ﾛｰﾄﾞ!J9=""),"",'①申込'!$C$7)</f>
      </c>
      <c r="L9" s="28">
        <f>IF(③ﾛｰﾄﾞ!M9="","",③ﾛｰﾄﾞ!M9)</f>
      </c>
    </row>
    <row r="10" spans="2:12" ht="19.5" customHeight="1">
      <c r="B10" s="5">
        <v>4</v>
      </c>
      <c r="C10" s="115" t="str">
        <f>IF(LEN(③ﾛｰﾄﾞ!$B10)+LEN(③ﾛｰﾄﾞ!$C10)&gt;=5,③ﾛｰﾄﾞ!$B10&amp;③ﾛｰﾄﾞ!$C10,IF(LEN(③ﾛｰﾄﾞ!$B10)+LEN(③ﾛｰﾄﾞ!$C10)=4,③ﾛｰﾄﾞ!$B10&amp;"　"&amp;③ﾛｰﾄﾞ!$C10,IF(LEN(③ﾛｰﾄﾞ!$B10)+LEN(③ﾛｰﾄﾞ!$C10)=3,③ﾛｰﾄﾞ!$B10&amp;"　　"&amp;③ﾛｰﾄﾞ!$C10,③ﾛｰﾄﾞ!$B10&amp;"　　　"&amp;③ﾛｰﾄﾞ!$C10)))</f>
        <v>　　　</v>
      </c>
      <c r="D10" s="116"/>
      <c r="E10" s="28">
        <f>IF(AND(③ﾛｰﾄﾞ!B10="",③ﾛｰﾄﾞ!C10=""),"",'①申込'!$C$7)</f>
      </c>
      <c r="F10" s="28">
        <f>IF(③ﾛｰﾄﾞ!F10="","",③ﾛｰﾄﾞ!F10)</f>
      </c>
      <c r="H10" s="5">
        <v>4</v>
      </c>
      <c r="I10" s="115" t="str">
        <f>IF(LEN(③ﾛｰﾄﾞ!$I10)+LEN(③ﾛｰﾄﾞ!$J10)&gt;=5,③ﾛｰﾄﾞ!$I10&amp;③ﾛｰﾄﾞ!$J10,IF(LEN(③ﾛｰﾄﾞ!$I10)+LEN(③ﾛｰﾄﾞ!$J10)=4,③ﾛｰﾄﾞ!$I10&amp;"　"&amp;③ﾛｰﾄﾞ!$J10,IF(LEN(③ﾛｰﾄﾞ!$I10)+LEN(③ﾛｰﾄﾞ!$J10)=3,③ﾛｰﾄﾞ!$I10&amp;"　　"&amp;③ﾛｰﾄﾞ!$J10,③ﾛｰﾄﾞ!$I10&amp;"　　　"&amp;③ﾛｰﾄﾞ!$J10)))</f>
        <v>　　　</v>
      </c>
      <c r="J10" s="116"/>
      <c r="K10" s="28">
        <f>IF(AND(③ﾛｰﾄﾞ!I10="",③ﾛｰﾄﾞ!J10=""),"",'①申込'!$C$7)</f>
      </c>
      <c r="L10" s="28">
        <f>IF(③ﾛｰﾄﾞ!M10="","",③ﾛｰﾄﾞ!M10)</f>
      </c>
    </row>
    <row r="11" spans="2:12" ht="19.5" customHeight="1">
      <c r="B11" s="5">
        <v>5</v>
      </c>
      <c r="C11" s="115" t="str">
        <f>IF(LEN(③ﾛｰﾄﾞ!$B11)+LEN(③ﾛｰﾄﾞ!$C11)&gt;=5,③ﾛｰﾄﾞ!$B11&amp;③ﾛｰﾄﾞ!$C11,IF(LEN(③ﾛｰﾄﾞ!$B11)+LEN(③ﾛｰﾄﾞ!$C11)=4,③ﾛｰﾄﾞ!$B11&amp;"　"&amp;③ﾛｰﾄﾞ!$C11,IF(LEN(③ﾛｰﾄﾞ!$B11)+LEN(③ﾛｰﾄﾞ!$C11)=3,③ﾛｰﾄﾞ!$B11&amp;"　　"&amp;③ﾛｰﾄﾞ!$C11,③ﾛｰﾄﾞ!$B11&amp;"　　　"&amp;③ﾛｰﾄﾞ!$C11)))</f>
        <v>　　　</v>
      </c>
      <c r="D11" s="116"/>
      <c r="E11" s="28">
        <f>IF(AND(③ﾛｰﾄﾞ!B11="",③ﾛｰﾄﾞ!C11=""),"",'①申込'!$C$7)</f>
      </c>
      <c r="F11" s="28">
        <f>IF(③ﾛｰﾄﾞ!F11="","",③ﾛｰﾄﾞ!F11)</f>
      </c>
      <c r="H11" s="5">
        <v>5</v>
      </c>
      <c r="I11" s="115" t="str">
        <f>IF(LEN(③ﾛｰﾄﾞ!$I11)+LEN(③ﾛｰﾄﾞ!$J11)&gt;=5,③ﾛｰﾄﾞ!$I11&amp;③ﾛｰﾄﾞ!$J11,IF(LEN(③ﾛｰﾄﾞ!$I11)+LEN(③ﾛｰﾄﾞ!$J11)=4,③ﾛｰﾄﾞ!$I11&amp;"　"&amp;③ﾛｰﾄﾞ!$J11,IF(LEN(③ﾛｰﾄﾞ!$I11)+LEN(③ﾛｰﾄﾞ!$J11)=3,③ﾛｰﾄﾞ!$I11&amp;"　　"&amp;③ﾛｰﾄﾞ!$J11,③ﾛｰﾄﾞ!$I11&amp;"　　　"&amp;③ﾛｰﾄﾞ!$J11)))</f>
        <v>　　　</v>
      </c>
      <c r="J11" s="116"/>
      <c r="K11" s="28">
        <f>IF(AND(③ﾛｰﾄﾞ!I11="",③ﾛｰﾄﾞ!J11=""),"",'①申込'!$C$7)</f>
      </c>
      <c r="L11" s="28">
        <f>IF(③ﾛｰﾄﾞ!M11="","",③ﾛｰﾄﾞ!M11)</f>
      </c>
    </row>
    <row r="12" spans="2:12" ht="19.5" customHeight="1">
      <c r="B12" s="5">
        <v>6</v>
      </c>
      <c r="C12" s="115" t="str">
        <f>IF(LEN(③ﾛｰﾄﾞ!$B12)+LEN(③ﾛｰﾄﾞ!$C12)&gt;=5,③ﾛｰﾄﾞ!$B12&amp;③ﾛｰﾄﾞ!$C12,IF(LEN(③ﾛｰﾄﾞ!$B12)+LEN(③ﾛｰﾄﾞ!$C12)=4,③ﾛｰﾄﾞ!$B12&amp;"　"&amp;③ﾛｰﾄﾞ!$C12,IF(LEN(③ﾛｰﾄﾞ!$B12)+LEN(③ﾛｰﾄﾞ!$C12)=3,③ﾛｰﾄﾞ!$B12&amp;"　　"&amp;③ﾛｰﾄﾞ!$C12,③ﾛｰﾄﾞ!$B12&amp;"　　　"&amp;③ﾛｰﾄﾞ!$C12)))</f>
        <v>　　　</v>
      </c>
      <c r="D12" s="116"/>
      <c r="E12" s="28">
        <f>IF(AND(③ﾛｰﾄﾞ!B12="",③ﾛｰﾄﾞ!C12=""),"",'①申込'!$C$7)</f>
      </c>
      <c r="F12" s="28">
        <f>IF(③ﾛｰﾄﾞ!F12="","",③ﾛｰﾄﾞ!F12)</f>
      </c>
      <c r="H12" s="5">
        <v>6</v>
      </c>
      <c r="I12" s="115" t="str">
        <f>IF(LEN(③ﾛｰﾄﾞ!$I12)+LEN(③ﾛｰﾄﾞ!$J12)&gt;=5,③ﾛｰﾄﾞ!$I12&amp;③ﾛｰﾄﾞ!$J12,IF(LEN(③ﾛｰﾄﾞ!$I12)+LEN(③ﾛｰﾄﾞ!$J12)=4,③ﾛｰﾄﾞ!$I12&amp;"　"&amp;③ﾛｰﾄﾞ!$J12,IF(LEN(③ﾛｰﾄﾞ!$I12)+LEN(③ﾛｰﾄﾞ!$J12)=3,③ﾛｰﾄﾞ!$I12&amp;"　　"&amp;③ﾛｰﾄﾞ!$J12,③ﾛｰﾄﾞ!$I12&amp;"　　　"&amp;③ﾛｰﾄﾞ!$J12)))</f>
        <v>　　　</v>
      </c>
      <c r="J12" s="116"/>
      <c r="K12" s="28">
        <f>IF(AND(③ﾛｰﾄﾞ!I12="",③ﾛｰﾄﾞ!J12=""),"",'①申込'!$C$7)</f>
      </c>
      <c r="L12" s="28">
        <f>IF(③ﾛｰﾄﾞ!M12="","",③ﾛｰﾄﾞ!M12)</f>
      </c>
    </row>
    <row r="13" spans="2:12" ht="19.5" customHeight="1">
      <c r="B13" s="5">
        <v>7</v>
      </c>
      <c r="C13" s="115" t="str">
        <f>IF(LEN(③ﾛｰﾄﾞ!$B13)+LEN(③ﾛｰﾄﾞ!$C13)&gt;=5,③ﾛｰﾄﾞ!$B13&amp;③ﾛｰﾄﾞ!$C13,IF(LEN(③ﾛｰﾄﾞ!$B13)+LEN(③ﾛｰﾄﾞ!$C13)=4,③ﾛｰﾄﾞ!$B13&amp;"　"&amp;③ﾛｰﾄﾞ!$C13,IF(LEN(③ﾛｰﾄﾞ!$B13)+LEN(③ﾛｰﾄﾞ!$C13)=3,③ﾛｰﾄﾞ!$B13&amp;"　　"&amp;③ﾛｰﾄﾞ!$C13,③ﾛｰﾄﾞ!$B13&amp;"　　　"&amp;③ﾛｰﾄﾞ!$C13)))</f>
        <v>　　　</v>
      </c>
      <c r="D13" s="116"/>
      <c r="E13" s="28">
        <f>IF(AND(③ﾛｰﾄﾞ!B13="",③ﾛｰﾄﾞ!C13=""),"",'①申込'!$C$7)</f>
      </c>
      <c r="F13" s="28">
        <f>IF(③ﾛｰﾄﾞ!F13="","",③ﾛｰﾄﾞ!F13)</f>
      </c>
      <c r="H13" s="5">
        <v>7</v>
      </c>
      <c r="I13" s="115" t="str">
        <f>IF(LEN(③ﾛｰﾄﾞ!$I13)+LEN(③ﾛｰﾄﾞ!$J13)&gt;=5,③ﾛｰﾄﾞ!$I13&amp;③ﾛｰﾄﾞ!$J13,IF(LEN(③ﾛｰﾄﾞ!$I13)+LEN(③ﾛｰﾄﾞ!$J13)=4,③ﾛｰﾄﾞ!$I13&amp;"　"&amp;③ﾛｰﾄﾞ!$J13,IF(LEN(③ﾛｰﾄﾞ!$I13)+LEN(③ﾛｰﾄﾞ!$J13)=3,③ﾛｰﾄﾞ!$I13&amp;"　　"&amp;③ﾛｰﾄﾞ!$J13,③ﾛｰﾄﾞ!$I13&amp;"　　　"&amp;③ﾛｰﾄﾞ!$J13)))</f>
        <v>　　　</v>
      </c>
      <c r="J13" s="116"/>
      <c r="K13" s="28">
        <f>IF(AND(③ﾛｰﾄﾞ!I13="",③ﾛｰﾄﾞ!J13=""),"",'①申込'!$C$7)</f>
      </c>
      <c r="L13" s="28">
        <f>IF(③ﾛｰﾄﾞ!M13="","",③ﾛｰﾄﾞ!M13)</f>
      </c>
    </row>
    <row r="14" spans="2:12" ht="19.5" customHeight="1">
      <c r="B14" s="5">
        <v>8</v>
      </c>
      <c r="C14" s="115" t="str">
        <f>IF(LEN(③ﾛｰﾄﾞ!$B14)+LEN(③ﾛｰﾄﾞ!$C14)&gt;=5,③ﾛｰﾄﾞ!$B14&amp;③ﾛｰﾄﾞ!$C14,IF(LEN(③ﾛｰﾄﾞ!$B14)+LEN(③ﾛｰﾄﾞ!$C14)=4,③ﾛｰﾄﾞ!$B14&amp;"　"&amp;③ﾛｰﾄﾞ!$C14,IF(LEN(③ﾛｰﾄﾞ!$B14)+LEN(③ﾛｰﾄﾞ!$C14)=3,③ﾛｰﾄﾞ!$B14&amp;"　　"&amp;③ﾛｰﾄﾞ!$C14,③ﾛｰﾄﾞ!$B14&amp;"　　　"&amp;③ﾛｰﾄﾞ!$C14)))</f>
        <v>　　　</v>
      </c>
      <c r="D14" s="116"/>
      <c r="E14" s="28">
        <f>IF(AND(③ﾛｰﾄﾞ!B14="",③ﾛｰﾄﾞ!C14=""),"",'①申込'!$C$7)</f>
      </c>
      <c r="F14" s="28">
        <f>IF(③ﾛｰﾄﾞ!F14="","",③ﾛｰﾄﾞ!F14)</f>
      </c>
      <c r="H14" s="5">
        <v>8</v>
      </c>
      <c r="I14" s="115" t="str">
        <f>IF(LEN(③ﾛｰﾄﾞ!$I14)+LEN(③ﾛｰﾄﾞ!$J14)&gt;=5,③ﾛｰﾄﾞ!$I14&amp;③ﾛｰﾄﾞ!$J14,IF(LEN(③ﾛｰﾄﾞ!$I14)+LEN(③ﾛｰﾄﾞ!$J14)=4,③ﾛｰﾄﾞ!$I14&amp;"　"&amp;③ﾛｰﾄﾞ!$J14,IF(LEN(③ﾛｰﾄﾞ!$I14)+LEN(③ﾛｰﾄﾞ!$J14)=3,③ﾛｰﾄﾞ!$I14&amp;"　　"&amp;③ﾛｰﾄﾞ!$J14,③ﾛｰﾄﾞ!$I14&amp;"　　　"&amp;③ﾛｰﾄﾞ!$J14)))</f>
        <v>　　　</v>
      </c>
      <c r="J14" s="116"/>
      <c r="K14" s="28">
        <f>IF(AND(③ﾛｰﾄﾞ!I14="",③ﾛｰﾄﾞ!J14=""),"",'①申込'!$C$7)</f>
      </c>
      <c r="L14" s="28">
        <f>IF(③ﾛｰﾄﾞ!M14="","",③ﾛｰﾄﾞ!M14)</f>
      </c>
    </row>
    <row r="15" spans="2:12" ht="19.5" customHeight="1">
      <c r="B15" s="5">
        <v>9</v>
      </c>
      <c r="C15" s="115" t="str">
        <f>IF(LEN(③ﾛｰﾄﾞ!$B15)+LEN(③ﾛｰﾄﾞ!$C15)&gt;=5,③ﾛｰﾄﾞ!$B15&amp;③ﾛｰﾄﾞ!$C15,IF(LEN(③ﾛｰﾄﾞ!$B15)+LEN(③ﾛｰﾄﾞ!$C15)=4,③ﾛｰﾄﾞ!$B15&amp;"　"&amp;③ﾛｰﾄﾞ!$C15,IF(LEN(③ﾛｰﾄﾞ!$B15)+LEN(③ﾛｰﾄﾞ!$C15)=3,③ﾛｰﾄﾞ!$B15&amp;"　　"&amp;③ﾛｰﾄﾞ!$C15,③ﾛｰﾄﾞ!$B15&amp;"　　　"&amp;③ﾛｰﾄﾞ!$C15)))</f>
        <v>　　　</v>
      </c>
      <c r="D15" s="116"/>
      <c r="E15" s="28">
        <f>IF(AND(③ﾛｰﾄﾞ!B15="",③ﾛｰﾄﾞ!C15=""),"",'①申込'!$C$7)</f>
      </c>
      <c r="F15" s="28">
        <f>IF(③ﾛｰﾄﾞ!F15="","",③ﾛｰﾄﾞ!F15)</f>
      </c>
      <c r="H15" s="5">
        <v>9</v>
      </c>
      <c r="I15" s="115" t="str">
        <f>IF(LEN(③ﾛｰﾄﾞ!$I15)+LEN(③ﾛｰﾄﾞ!$J15)&gt;=5,③ﾛｰﾄﾞ!$I15&amp;③ﾛｰﾄﾞ!$J15,IF(LEN(③ﾛｰﾄﾞ!$I15)+LEN(③ﾛｰﾄﾞ!$J15)=4,③ﾛｰﾄﾞ!$I15&amp;"　"&amp;③ﾛｰﾄﾞ!$J15,IF(LEN(③ﾛｰﾄﾞ!$I15)+LEN(③ﾛｰﾄﾞ!$J15)=3,③ﾛｰﾄﾞ!$I15&amp;"　　"&amp;③ﾛｰﾄﾞ!$J15,③ﾛｰﾄﾞ!$I15&amp;"　　　"&amp;③ﾛｰﾄﾞ!$J15)))</f>
        <v>　　　</v>
      </c>
      <c r="J15" s="116"/>
      <c r="K15" s="28">
        <f>IF(AND(③ﾛｰﾄﾞ!I15="",③ﾛｰﾄﾞ!J15=""),"",'①申込'!$C$7)</f>
      </c>
      <c r="L15" s="28">
        <f>IF(③ﾛｰﾄﾞ!M15="","",③ﾛｰﾄﾞ!M15)</f>
      </c>
    </row>
    <row r="16" spans="2:12" ht="19.5" customHeight="1">
      <c r="B16" s="5">
        <v>10</v>
      </c>
      <c r="C16" s="115" t="str">
        <f>IF(LEN(③ﾛｰﾄﾞ!$B16)+LEN(③ﾛｰﾄﾞ!$C16)&gt;=5,③ﾛｰﾄﾞ!$B16&amp;③ﾛｰﾄﾞ!$C16,IF(LEN(③ﾛｰﾄﾞ!$B16)+LEN(③ﾛｰﾄﾞ!$C16)=4,③ﾛｰﾄﾞ!$B16&amp;"　"&amp;③ﾛｰﾄﾞ!$C16,IF(LEN(③ﾛｰﾄﾞ!$B16)+LEN(③ﾛｰﾄﾞ!$C16)=3,③ﾛｰﾄﾞ!$B16&amp;"　　"&amp;③ﾛｰﾄﾞ!$C16,③ﾛｰﾄﾞ!$B16&amp;"　　　"&amp;③ﾛｰﾄﾞ!$C16)))</f>
        <v>　　　</v>
      </c>
      <c r="D16" s="116"/>
      <c r="E16" s="28">
        <f>IF(AND(③ﾛｰﾄﾞ!B16="",③ﾛｰﾄﾞ!C16=""),"",'①申込'!$C$7)</f>
      </c>
      <c r="F16" s="28">
        <f>IF(③ﾛｰﾄﾞ!F16="","",③ﾛｰﾄﾞ!F16)</f>
      </c>
      <c r="H16" s="5">
        <v>10</v>
      </c>
      <c r="I16" s="115" t="str">
        <f>IF(LEN(③ﾛｰﾄﾞ!$I16)+LEN(③ﾛｰﾄﾞ!$J16)&gt;=5,③ﾛｰﾄﾞ!$I16&amp;③ﾛｰﾄﾞ!$J16,IF(LEN(③ﾛｰﾄﾞ!$I16)+LEN(③ﾛｰﾄﾞ!$J16)=4,③ﾛｰﾄﾞ!$I16&amp;"　"&amp;③ﾛｰﾄﾞ!$J16,IF(LEN(③ﾛｰﾄﾞ!$I16)+LEN(③ﾛｰﾄﾞ!$J16)=3,③ﾛｰﾄﾞ!$I16&amp;"　　"&amp;③ﾛｰﾄﾞ!$J16,③ﾛｰﾄﾞ!$I16&amp;"　　　"&amp;③ﾛｰﾄﾞ!$J16)))</f>
        <v>　　　</v>
      </c>
      <c r="J16" s="116"/>
      <c r="K16" s="28">
        <f>IF(AND(③ﾛｰﾄﾞ!I16="",③ﾛｰﾄﾞ!J16=""),"",'①申込'!$C$7)</f>
      </c>
      <c r="L16" s="28">
        <f>IF(③ﾛｰﾄﾞ!M16="","",③ﾛｰﾄﾞ!M16)</f>
      </c>
    </row>
    <row r="17" spans="2:12" ht="19.5" customHeight="1">
      <c r="B17" s="5">
        <v>11</v>
      </c>
      <c r="C17" s="115" t="str">
        <f>IF(LEN(③ﾛｰﾄﾞ!$B17)+LEN(③ﾛｰﾄﾞ!$C17)&gt;=5,③ﾛｰﾄﾞ!$B17&amp;③ﾛｰﾄﾞ!$C17,IF(LEN(③ﾛｰﾄﾞ!$B17)+LEN(③ﾛｰﾄﾞ!$C17)=4,③ﾛｰﾄﾞ!$B17&amp;"　"&amp;③ﾛｰﾄﾞ!$C17,IF(LEN(③ﾛｰﾄﾞ!$B17)+LEN(③ﾛｰﾄﾞ!$C17)=3,③ﾛｰﾄﾞ!$B17&amp;"　　"&amp;③ﾛｰﾄﾞ!$C17,③ﾛｰﾄﾞ!$B17&amp;"　　　"&amp;③ﾛｰﾄﾞ!$C17)))</f>
        <v>　　　</v>
      </c>
      <c r="D17" s="116"/>
      <c r="E17" s="28">
        <f>IF(AND(③ﾛｰﾄﾞ!B17="",③ﾛｰﾄﾞ!C17=""),"",'①申込'!$C$7)</f>
      </c>
      <c r="F17" s="28">
        <f>IF(③ﾛｰﾄﾞ!F17="","",③ﾛｰﾄﾞ!F17)</f>
      </c>
      <c r="H17" s="5">
        <v>11</v>
      </c>
      <c r="I17" s="115" t="str">
        <f>IF(LEN(③ﾛｰﾄﾞ!$I17)+LEN(③ﾛｰﾄﾞ!$J17)&gt;=5,③ﾛｰﾄﾞ!$I17&amp;③ﾛｰﾄﾞ!$J17,IF(LEN(③ﾛｰﾄﾞ!$I17)+LEN(③ﾛｰﾄﾞ!$J17)=4,③ﾛｰﾄﾞ!$I17&amp;"　"&amp;③ﾛｰﾄﾞ!$J17,IF(LEN(③ﾛｰﾄﾞ!$I17)+LEN(③ﾛｰﾄﾞ!$J17)=3,③ﾛｰﾄﾞ!$I17&amp;"　　"&amp;③ﾛｰﾄﾞ!$J17,③ﾛｰﾄﾞ!$I17&amp;"　　　"&amp;③ﾛｰﾄﾞ!$J17)))</f>
        <v>　　　</v>
      </c>
      <c r="J17" s="116"/>
      <c r="K17" s="28">
        <f>IF(AND(③ﾛｰﾄﾞ!I17="",③ﾛｰﾄﾞ!J17=""),"",'①申込'!$C$7)</f>
      </c>
      <c r="L17" s="28">
        <f>IF(③ﾛｰﾄﾞ!M17="","",③ﾛｰﾄﾞ!M17)</f>
      </c>
    </row>
    <row r="18" spans="2:12" ht="19.5" customHeight="1">
      <c r="B18" s="5">
        <v>12</v>
      </c>
      <c r="C18" s="115" t="str">
        <f>IF(LEN(③ﾛｰﾄﾞ!$B18)+LEN(③ﾛｰﾄﾞ!$C18)&gt;=5,③ﾛｰﾄﾞ!$B18&amp;③ﾛｰﾄﾞ!$C18,IF(LEN(③ﾛｰﾄﾞ!$B18)+LEN(③ﾛｰﾄﾞ!$C18)=4,③ﾛｰﾄﾞ!$B18&amp;"　"&amp;③ﾛｰﾄﾞ!$C18,IF(LEN(③ﾛｰﾄﾞ!$B18)+LEN(③ﾛｰﾄﾞ!$C18)=3,③ﾛｰﾄﾞ!$B18&amp;"　　"&amp;③ﾛｰﾄﾞ!$C18,③ﾛｰﾄﾞ!$B18&amp;"　　　"&amp;③ﾛｰﾄﾞ!$C18)))</f>
        <v>　　　</v>
      </c>
      <c r="D18" s="116"/>
      <c r="E18" s="28">
        <f>IF(AND(③ﾛｰﾄﾞ!B18="",③ﾛｰﾄﾞ!C18=""),"",'①申込'!$C$7)</f>
      </c>
      <c r="F18" s="28">
        <f>IF(③ﾛｰﾄﾞ!F18="","",③ﾛｰﾄﾞ!F18)</f>
      </c>
      <c r="H18" s="5">
        <v>12</v>
      </c>
      <c r="I18" s="115" t="str">
        <f>IF(LEN(③ﾛｰﾄﾞ!$I18)+LEN(③ﾛｰﾄﾞ!$J18)&gt;=5,③ﾛｰﾄﾞ!$I18&amp;③ﾛｰﾄﾞ!$J18,IF(LEN(③ﾛｰﾄﾞ!$I18)+LEN(③ﾛｰﾄﾞ!$J18)=4,③ﾛｰﾄﾞ!$I18&amp;"　"&amp;③ﾛｰﾄﾞ!$J18,IF(LEN(③ﾛｰﾄﾞ!$I18)+LEN(③ﾛｰﾄﾞ!$J18)=3,③ﾛｰﾄﾞ!$I18&amp;"　　"&amp;③ﾛｰﾄﾞ!$J18,③ﾛｰﾄﾞ!$I18&amp;"　　　"&amp;③ﾛｰﾄﾞ!$J18)))</f>
        <v>　　　</v>
      </c>
      <c r="J18" s="116"/>
      <c r="K18" s="28">
        <f>IF(AND(③ﾛｰﾄﾞ!I18="",③ﾛｰﾄﾞ!J18=""),"",'①申込'!$C$7)</f>
      </c>
      <c r="L18" s="28">
        <f>IF(③ﾛｰﾄﾞ!M18="","",③ﾛｰﾄﾞ!M18)</f>
      </c>
    </row>
    <row r="19" spans="2:12" ht="19.5" customHeight="1">
      <c r="B19" s="5">
        <v>13</v>
      </c>
      <c r="C19" s="115" t="str">
        <f>IF(LEN(③ﾛｰﾄﾞ!$B19)+LEN(③ﾛｰﾄﾞ!$C19)&gt;=5,③ﾛｰﾄﾞ!$B19&amp;③ﾛｰﾄﾞ!$C19,IF(LEN(③ﾛｰﾄﾞ!$B19)+LEN(③ﾛｰﾄﾞ!$C19)=4,③ﾛｰﾄﾞ!$B19&amp;"　"&amp;③ﾛｰﾄﾞ!$C19,IF(LEN(③ﾛｰﾄﾞ!$B19)+LEN(③ﾛｰﾄﾞ!$C19)=3,③ﾛｰﾄﾞ!$B19&amp;"　　"&amp;③ﾛｰﾄﾞ!$C19,③ﾛｰﾄﾞ!$B19&amp;"　　　"&amp;③ﾛｰﾄﾞ!$C19)))</f>
        <v>　　　</v>
      </c>
      <c r="D19" s="116"/>
      <c r="E19" s="28">
        <f>IF(AND(③ﾛｰﾄﾞ!B19="",③ﾛｰﾄﾞ!C19=""),"",'①申込'!$C$7)</f>
      </c>
      <c r="F19" s="28">
        <f>IF(③ﾛｰﾄﾞ!F19="","",③ﾛｰﾄﾞ!F19)</f>
      </c>
      <c r="H19" s="5">
        <v>13</v>
      </c>
      <c r="I19" s="115" t="str">
        <f>IF(LEN(③ﾛｰﾄﾞ!$I19)+LEN(③ﾛｰﾄﾞ!$J19)&gt;=5,③ﾛｰﾄﾞ!$I19&amp;③ﾛｰﾄﾞ!$J19,IF(LEN(③ﾛｰﾄﾞ!$I19)+LEN(③ﾛｰﾄﾞ!$J19)=4,③ﾛｰﾄﾞ!$I19&amp;"　"&amp;③ﾛｰﾄﾞ!$J19,IF(LEN(③ﾛｰﾄﾞ!$I19)+LEN(③ﾛｰﾄﾞ!$J19)=3,③ﾛｰﾄﾞ!$I19&amp;"　　"&amp;③ﾛｰﾄﾞ!$J19,③ﾛｰﾄﾞ!$I19&amp;"　　　"&amp;③ﾛｰﾄﾞ!$J19)))</f>
        <v>　　　</v>
      </c>
      <c r="J19" s="116"/>
      <c r="K19" s="28">
        <f>IF(AND(③ﾛｰﾄﾞ!I19="",③ﾛｰﾄﾞ!J19=""),"",'①申込'!$C$7)</f>
      </c>
      <c r="L19" s="28">
        <f>IF(③ﾛｰﾄﾞ!M19="","",③ﾛｰﾄﾞ!M19)</f>
      </c>
    </row>
    <row r="20" spans="2:12" ht="19.5" customHeight="1">
      <c r="B20" s="5">
        <v>14</v>
      </c>
      <c r="C20" s="115" t="str">
        <f>IF(LEN(③ﾛｰﾄﾞ!$B20)+LEN(③ﾛｰﾄﾞ!$C20)&gt;=5,③ﾛｰﾄﾞ!$B20&amp;③ﾛｰﾄﾞ!$C20,IF(LEN(③ﾛｰﾄﾞ!$B20)+LEN(③ﾛｰﾄﾞ!$C20)=4,③ﾛｰﾄﾞ!$B20&amp;"　"&amp;③ﾛｰﾄﾞ!$C20,IF(LEN(③ﾛｰﾄﾞ!$B20)+LEN(③ﾛｰﾄﾞ!$C20)=3,③ﾛｰﾄﾞ!$B20&amp;"　　"&amp;③ﾛｰﾄﾞ!$C20,③ﾛｰﾄﾞ!$B20&amp;"　　　"&amp;③ﾛｰﾄﾞ!$C20)))</f>
        <v>　　　</v>
      </c>
      <c r="D20" s="116"/>
      <c r="E20" s="28">
        <f>IF(AND(③ﾛｰﾄﾞ!B20="",③ﾛｰﾄﾞ!C20=""),"",'①申込'!$C$7)</f>
      </c>
      <c r="F20" s="28">
        <f>IF(③ﾛｰﾄﾞ!F20="","",③ﾛｰﾄﾞ!F20)</f>
      </c>
      <c r="H20" s="5">
        <v>14</v>
      </c>
      <c r="I20" s="115" t="str">
        <f>IF(LEN(③ﾛｰﾄﾞ!$I20)+LEN(③ﾛｰﾄﾞ!$J20)&gt;=5,③ﾛｰﾄﾞ!$I20&amp;③ﾛｰﾄﾞ!$J20,IF(LEN(③ﾛｰﾄﾞ!$I20)+LEN(③ﾛｰﾄﾞ!$J20)=4,③ﾛｰﾄﾞ!$I20&amp;"　"&amp;③ﾛｰﾄﾞ!$J20,IF(LEN(③ﾛｰﾄﾞ!$I20)+LEN(③ﾛｰﾄﾞ!$J20)=3,③ﾛｰﾄﾞ!$I20&amp;"　　"&amp;③ﾛｰﾄﾞ!$J20,③ﾛｰﾄﾞ!$I20&amp;"　　　"&amp;③ﾛｰﾄﾞ!$J20)))</f>
        <v>　　　</v>
      </c>
      <c r="J20" s="116"/>
      <c r="K20" s="28">
        <f>IF(AND(③ﾛｰﾄﾞ!I20="",③ﾛｰﾄﾞ!J20=""),"",'①申込'!$C$7)</f>
      </c>
      <c r="L20" s="28">
        <f>IF(③ﾛｰﾄﾞ!M20="","",③ﾛｰﾄﾞ!M20)</f>
      </c>
    </row>
    <row r="21" spans="2:12" ht="19.5" customHeight="1">
      <c r="B21" s="5">
        <v>15</v>
      </c>
      <c r="C21" s="115" t="str">
        <f>IF(LEN(③ﾛｰﾄﾞ!$B21)+LEN(③ﾛｰﾄﾞ!$C21)&gt;=5,③ﾛｰﾄﾞ!$B21&amp;③ﾛｰﾄﾞ!$C21,IF(LEN(③ﾛｰﾄﾞ!$B21)+LEN(③ﾛｰﾄﾞ!$C21)=4,③ﾛｰﾄﾞ!$B21&amp;"　"&amp;③ﾛｰﾄﾞ!$C21,IF(LEN(③ﾛｰﾄﾞ!$B21)+LEN(③ﾛｰﾄﾞ!$C21)=3,③ﾛｰﾄﾞ!$B21&amp;"　　"&amp;③ﾛｰﾄﾞ!$C21,③ﾛｰﾄﾞ!$B21&amp;"　　　"&amp;③ﾛｰﾄﾞ!$C21)))</f>
        <v>　　　</v>
      </c>
      <c r="D21" s="116"/>
      <c r="E21" s="28">
        <f>IF(AND(③ﾛｰﾄﾞ!B21="",③ﾛｰﾄﾞ!C21=""),"",'①申込'!$C$7)</f>
      </c>
      <c r="F21" s="28">
        <f>IF(③ﾛｰﾄﾞ!F21="","",③ﾛｰﾄﾞ!F21)</f>
      </c>
      <c r="H21" s="5">
        <v>15</v>
      </c>
      <c r="I21" s="115" t="str">
        <f>IF(LEN(③ﾛｰﾄﾞ!$I21)+LEN(③ﾛｰﾄﾞ!$J21)&gt;=5,③ﾛｰﾄﾞ!$I21&amp;③ﾛｰﾄﾞ!$J21,IF(LEN(③ﾛｰﾄﾞ!$I21)+LEN(③ﾛｰﾄﾞ!$J21)=4,③ﾛｰﾄﾞ!$I21&amp;"　"&amp;③ﾛｰﾄﾞ!$J21,IF(LEN(③ﾛｰﾄﾞ!$I21)+LEN(③ﾛｰﾄﾞ!$J21)=3,③ﾛｰﾄﾞ!$I21&amp;"　　"&amp;③ﾛｰﾄﾞ!$J21,③ﾛｰﾄﾞ!$I21&amp;"　　　"&amp;③ﾛｰﾄﾞ!$J21)))</f>
        <v>　　　</v>
      </c>
      <c r="J21" s="116"/>
      <c r="K21" s="28">
        <f>IF(AND(③ﾛｰﾄﾞ!I21="",③ﾛｰﾄﾞ!J21=""),"",'①申込'!$C$7)</f>
      </c>
      <c r="L21" s="28">
        <f>IF(③ﾛｰﾄﾞ!M21="","",③ﾛｰﾄﾞ!M21)</f>
      </c>
    </row>
    <row r="22" spans="2:12" ht="19.5" customHeight="1">
      <c r="B22" s="5">
        <v>16</v>
      </c>
      <c r="C22" s="115" t="str">
        <f>IF(LEN(③ﾛｰﾄﾞ!$B22)+LEN(③ﾛｰﾄﾞ!$C22)&gt;=5,③ﾛｰﾄﾞ!$B22&amp;③ﾛｰﾄﾞ!$C22,IF(LEN(③ﾛｰﾄﾞ!$B22)+LEN(③ﾛｰﾄﾞ!$C22)=4,③ﾛｰﾄﾞ!$B22&amp;"　"&amp;③ﾛｰﾄﾞ!$C22,IF(LEN(③ﾛｰﾄﾞ!$B22)+LEN(③ﾛｰﾄﾞ!$C22)=3,③ﾛｰﾄﾞ!$B22&amp;"　　"&amp;③ﾛｰﾄﾞ!$C22,③ﾛｰﾄﾞ!$B22&amp;"　　　"&amp;③ﾛｰﾄﾞ!$C22)))</f>
        <v>　　　</v>
      </c>
      <c r="D22" s="116"/>
      <c r="E22" s="28">
        <f>IF(AND(③ﾛｰﾄﾞ!B22="",③ﾛｰﾄﾞ!C22=""),"",'①申込'!$C$7)</f>
      </c>
      <c r="F22" s="28">
        <f>IF(③ﾛｰﾄﾞ!F22="","",③ﾛｰﾄﾞ!F22)</f>
      </c>
      <c r="H22" s="5">
        <v>16</v>
      </c>
      <c r="I22" s="115" t="str">
        <f>IF(LEN(③ﾛｰﾄﾞ!$I22)+LEN(③ﾛｰﾄﾞ!$J22)&gt;=5,③ﾛｰﾄﾞ!$I22&amp;③ﾛｰﾄﾞ!$J22,IF(LEN(③ﾛｰﾄﾞ!$I22)+LEN(③ﾛｰﾄﾞ!$J22)=4,③ﾛｰﾄﾞ!$I22&amp;"　"&amp;③ﾛｰﾄﾞ!$J22,IF(LEN(③ﾛｰﾄﾞ!$I22)+LEN(③ﾛｰﾄﾞ!$J22)=3,③ﾛｰﾄﾞ!$I22&amp;"　　"&amp;③ﾛｰﾄﾞ!$J22,③ﾛｰﾄﾞ!$I22&amp;"　　　"&amp;③ﾛｰﾄﾞ!$J22)))</f>
        <v>　　　</v>
      </c>
      <c r="J22" s="116"/>
      <c r="K22" s="28">
        <f>IF(AND(③ﾛｰﾄﾞ!I22="",③ﾛｰﾄﾞ!J22=""),"",'①申込'!$C$7)</f>
      </c>
      <c r="L22" s="28">
        <f>IF(③ﾛｰﾄﾞ!M22="","",③ﾛｰﾄﾞ!M22)</f>
      </c>
    </row>
    <row r="23" spans="2:12" ht="19.5" customHeight="1">
      <c r="B23" s="5">
        <v>17</v>
      </c>
      <c r="C23" s="115" t="str">
        <f>IF(LEN(③ﾛｰﾄﾞ!$B23)+LEN(③ﾛｰﾄﾞ!$C23)&gt;=5,③ﾛｰﾄﾞ!$B23&amp;③ﾛｰﾄﾞ!$C23,IF(LEN(③ﾛｰﾄﾞ!$B23)+LEN(③ﾛｰﾄﾞ!$C23)=4,③ﾛｰﾄﾞ!$B23&amp;"　"&amp;③ﾛｰﾄﾞ!$C23,IF(LEN(③ﾛｰﾄﾞ!$B23)+LEN(③ﾛｰﾄﾞ!$C23)=3,③ﾛｰﾄﾞ!$B23&amp;"　　"&amp;③ﾛｰﾄﾞ!$C23,③ﾛｰﾄﾞ!$B23&amp;"　　　"&amp;③ﾛｰﾄﾞ!$C23)))</f>
        <v>　　　</v>
      </c>
      <c r="D23" s="116"/>
      <c r="E23" s="28">
        <f>IF(AND(③ﾛｰﾄﾞ!B23="",③ﾛｰﾄﾞ!C23=""),"",'①申込'!$C$7)</f>
      </c>
      <c r="F23" s="28">
        <f>IF(③ﾛｰﾄﾞ!F23="","",③ﾛｰﾄﾞ!F23)</f>
      </c>
      <c r="H23" s="5">
        <v>17</v>
      </c>
      <c r="I23" s="115" t="str">
        <f>IF(LEN(③ﾛｰﾄﾞ!$I23)+LEN(③ﾛｰﾄﾞ!$J23)&gt;=5,③ﾛｰﾄﾞ!$I23&amp;③ﾛｰﾄﾞ!$J23,IF(LEN(③ﾛｰﾄﾞ!$I23)+LEN(③ﾛｰﾄﾞ!$J23)=4,③ﾛｰﾄﾞ!$I23&amp;"　"&amp;③ﾛｰﾄﾞ!$J23,IF(LEN(③ﾛｰﾄﾞ!$I23)+LEN(③ﾛｰﾄﾞ!$J23)=3,③ﾛｰﾄﾞ!$I23&amp;"　　"&amp;③ﾛｰﾄﾞ!$J23,③ﾛｰﾄﾞ!$I23&amp;"　　　"&amp;③ﾛｰﾄﾞ!$J23)))</f>
        <v>　　　</v>
      </c>
      <c r="J23" s="116"/>
      <c r="K23" s="28">
        <f>IF(AND(③ﾛｰﾄﾞ!I23="",③ﾛｰﾄﾞ!J23=""),"",'①申込'!$C$7)</f>
      </c>
      <c r="L23" s="28">
        <f>IF(③ﾛｰﾄﾞ!M23="","",③ﾛｰﾄﾞ!M23)</f>
      </c>
    </row>
    <row r="24" spans="2:12" ht="19.5" customHeight="1">
      <c r="B24" s="5">
        <v>18</v>
      </c>
      <c r="C24" s="115" t="str">
        <f>IF(LEN(③ﾛｰﾄﾞ!$B24)+LEN(③ﾛｰﾄﾞ!$C24)&gt;=5,③ﾛｰﾄﾞ!$B24&amp;③ﾛｰﾄﾞ!$C24,IF(LEN(③ﾛｰﾄﾞ!$B24)+LEN(③ﾛｰﾄﾞ!$C24)=4,③ﾛｰﾄﾞ!$B24&amp;"　"&amp;③ﾛｰﾄﾞ!$C24,IF(LEN(③ﾛｰﾄﾞ!$B24)+LEN(③ﾛｰﾄﾞ!$C24)=3,③ﾛｰﾄﾞ!$B24&amp;"　　"&amp;③ﾛｰﾄﾞ!$C24,③ﾛｰﾄﾞ!$B24&amp;"　　　"&amp;③ﾛｰﾄﾞ!$C24)))</f>
        <v>　　　</v>
      </c>
      <c r="D24" s="116"/>
      <c r="E24" s="28">
        <f>IF(AND(③ﾛｰﾄﾞ!B24="",③ﾛｰﾄﾞ!C24=""),"",'①申込'!$C$7)</f>
      </c>
      <c r="F24" s="28">
        <f>IF(③ﾛｰﾄﾞ!F24="","",③ﾛｰﾄﾞ!F24)</f>
      </c>
      <c r="H24" s="5">
        <v>18</v>
      </c>
      <c r="I24" s="115" t="str">
        <f>IF(LEN(③ﾛｰﾄﾞ!$I24)+LEN(③ﾛｰﾄﾞ!$J24)&gt;=5,③ﾛｰﾄﾞ!$I24&amp;③ﾛｰﾄﾞ!$J24,IF(LEN(③ﾛｰﾄﾞ!$I24)+LEN(③ﾛｰﾄﾞ!$J24)=4,③ﾛｰﾄﾞ!$I24&amp;"　"&amp;③ﾛｰﾄﾞ!$J24,IF(LEN(③ﾛｰﾄﾞ!$I24)+LEN(③ﾛｰﾄﾞ!$J24)=3,③ﾛｰﾄﾞ!$I24&amp;"　　"&amp;③ﾛｰﾄﾞ!$J24,③ﾛｰﾄﾞ!$I24&amp;"　　　"&amp;③ﾛｰﾄﾞ!$J24)))</f>
        <v>　　　</v>
      </c>
      <c r="J24" s="116"/>
      <c r="K24" s="28">
        <f>IF(AND(③ﾛｰﾄﾞ!I24="",③ﾛｰﾄﾞ!J24=""),"",'①申込'!$C$7)</f>
      </c>
      <c r="L24" s="28">
        <f>IF(③ﾛｰﾄﾞ!M24="","",③ﾛｰﾄﾞ!M24)</f>
      </c>
    </row>
    <row r="25" spans="2:12" ht="19.5" customHeight="1">
      <c r="B25" s="5">
        <v>19</v>
      </c>
      <c r="C25" s="115" t="str">
        <f>IF(LEN(③ﾛｰﾄﾞ!$B25)+LEN(③ﾛｰﾄﾞ!$C25)&gt;=5,③ﾛｰﾄﾞ!$B25&amp;③ﾛｰﾄﾞ!$C25,IF(LEN(③ﾛｰﾄﾞ!$B25)+LEN(③ﾛｰﾄﾞ!$C25)=4,③ﾛｰﾄﾞ!$B25&amp;"　"&amp;③ﾛｰﾄﾞ!$C25,IF(LEN(③ﾛｰﾄﾞ!$B25)+LEN(③ﾛｰﾄﾞ!$C25)=3,③ﾛｰﾄﾞ!$B25&amp;"　　"&amp;③ﾛｰﾄﾞ!$C25,③ﾛｰﾄﾞ!$B25&amp;"　　　"&amp;③ﾛｰﾄﾞ!$C25)))</f>
        <v>　　　</v>
      </c>
      <c r="D25" s="116"/>
      <c r="E25" s="28">
        <f>IF(AND(③ﾛｰﾄﾞ!B25="",③ﾛｰﾄﾞ!C25=""),"",'①申込'!$C$7)</f>
      </c>
      <c r="F25" s="28">
        <f>IF(③ﾛｰﾄﾞ!F25="","",③ﾛｰﾄﾞ!F25)</f>
      </c>
      <c r="H25" s="5">
        <v>19</v>
      </c>
      <c r="I25" s="115" t="str">
        <f>IF(LEN(③ﾛｰﾄﾞ!$I25)+LEN(③ﾛｰﾄﾞ!$J25)&gt;=5,③ﾛｰﾄﾞ!$I25&amp;③ﾛｰﾄﾞ!$J25,IF(LEN(③ﾛｰﾄﾞ!$I25)+LEN(③ﾛｰﾄﾞ!$J25)=4,③ﾛｰﾄﾞ!$I25&amp;"　"&amp;③ﾛｰﾄﾞ!$J25,IF(LEN(③ﾛｰﾄﾞ!$I25)+LEN(③ﾛｰﾄﾞ!$J25)=3,③ﾛｰﾄﾞ!$I25&amp;"　　"&amp;③ﾛｰﾄﾞ!$J25,③ﾛｰﾄﾞ!$I25&amp;"　　　"&amp;③ﾛｰﾄﾞ!$J25)))</f>
        <v>　　　</v>
      </c>
      <c r="J25" s="116"/>
      <c r="K25" s="28">
        <f>IF(AND(③ﾛｰﾄﾞ!I25="",③ﾛｰﾄﾞ!J25=""),"",'①申込'!$C$7)</f>
      </c>
      <c r="L25" s="28">
        <f>IF(③ﾛｰﾄﾞ!M25="","",③ﾛｰﾄﾞ!M25)</f>
      </c>
    </row>
    <row r="26" spans="2:12" ht="19.5" customHeight="1">
      <c r="B26" s="5">
        <v>20</v>
      </c>
      <c r="C26" s="115" t="str">
        <f>IF(LEN(③ﾛｰﾄﾞ!$B26)+LEN(③ﾛｰﾄﾞ!$C26)&gt;=5,③ﾛｰﾄﾞ!$B26&amp;③ﾛｰﾄﾞ!$C26,IF(LEN(③ﾛｰﾄﾞ!$B26)+LEN(③ﾛｰﾄﾞ!$C26)=4,③ﾛｰﾄﾞ!$B26&amp;"　"&amp;③ﾛｰﾄﾞ!$C26,IF(LEN(③ﾛｰﾄﾞ!$B26)+LEN(③ﾛｰﾄﾞ!$C26)=3,③ﾛｰﾄﾞ!$B26&amp;"　　"&amp;③ﾛｰﾄﾞ!$C26,③ﾛｰﾄﾞ!$B26&amp;"　　　"&amp;③ﾛｰﾄﾞ!$C26)))</f>
        <v>　　　</v>
      </c>
      <c r="D26" s="116"/>
      <c r="E26" s="28">
        <f>IF(AND(③ﾛｰﾄﾞ!B26="",③ﾛｰﾄﾞ!C26=""),"",'①申込'!$C$7)</f>
      </c>
      <c r="F26" s="28">
        <f>IF(③ﾛｰﾄﾞ!F26="","",③ﾛｰﾄﾞ!F26)</f>
      </c>
      <c r="H26" s="5">
        <v>20</v>
      </c>
      <c r="I26" s="115" t="str">
        <f>IF(LEN(③ﾛｰﾄﾞ!$I26)+LEN(③ﾛｰﾄﾞ!$J26)&gt;=5,③ﾛｰﾄﾞ!$I26&amp;③ﾛｰﾄﾞ!$J26,IF(LEN(③ﾛｰﾄﾞ!$I26)+LEN(③ﾛｰﾄﾞ!$J26)=4,③ﾛｰﾄﾞ!$I26&amp;"　"&amp;③ﾛｰﾄﾞ!$J26,IF(LEN(③ﾛｰﾄﾞ!$I26)+LEN(③ﾛｰﾄﾞ!$J26)=3,③ﾛｰﾄﾞ!$I26&amp;"　　"&amp;③ﾛｰﾄﾞ!$J26,③ﾛｰﾄﾞ!$I26&amp;"　　　"&amp;③ﾛｰﾄﾞ!$J26)))</f>
        <v>　　　</v>
      </c>
      <c r="J26" s="116"/>
      <c r="K26" s="28">
        <f>IF(AND(③ﾛｰﾄﾞ!I26="",③ﾛｰﾄﾞ!J26=""),"",'①申込'!$C$7)</f>
      </c>
      <c r="L26" s="28">
        <f>IF(③ﾛｰﾄﾞ!M26="","",③ﾛｰﾄﾞ!M26)</f>
      </c>
    </row>
  </sheetData>
  <sheetProtection password="CC4F" sheet="1" objects="1" scenarios="1"/>
  <mergeCells count="51">
    <mergeCell ref="I14:J14"/>
    <mergeCell ref="I15:J15"/>
    <mergeCell ref="I16:J16"/>
    <mergeCell ref="I17:J17"/>
    <mergeCell ref="I26:J26"/>
    <mergeCell ref="I22:J22"/>
    <mergeCell ref="I23:J23"/>
    <mergeCell ref="I24:J24"/>
    <mergeCell ref="I25:J25"/>
    <mergeCell ref="C26:D26"/>
    <mergeCell ref="F5:F6"/>
    <mergeCell ref="I10:J10"/>
    <mergeCell ref="I11:J11"/>
    <mergeCell ref="I12:J12"/>
    <mergeCell ref="I13:J13"/>
    <mergeCell ref="I18:J18"/>
    <mergeCell ref="I19:J19"/>
    <mergeCell ref="I20:J20"/>
    <mergeCell ref="I21:J21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7:D7"/>
    <mergeCell ref="C8:D8"/>
    <mergeCell ref="C9:D9"/>
    <mergeCell ref="I7:J7"/>
    <mergeCell ref="I8:J8"/>
    <mergeCell ref="I9:J9"/>
    <mergeCell ref="B2:L2"/>
    <mergeCell ref="B4:F4"/>
    <mergeCell ref="H4:L4"/>
    <mergeCell ref="B5:B6"/>
    <mergeCell ref="E5:E6"/>
    <mergeCell ref="C5:D6"/>
    <mergeCell ref="H5:H6"/>
    <mergeCell ref="I5:J6"/>
    <mergeCell ref="L5:L6"/>
    <mergeCell ref="K5:K6"/>
  </mergeCells>
  <dataValidations count="1">
    <dataValidation allowBlank="1" showInputMessage="1" showErrorMessage="1" imeMode="hiragana" sqref="I7:I26 C7:C26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showGridLines="0" tabSelected="1" zoomScalePageLayoutView="0" workbookViewId="0" topLeftCell="A1">
      <selection activeCell="C16" sqref="C16"/>
    </sheetView>
  </sheetViews>
  <sheetFormatPr defaultColWidth="13.00390625" defaultRowHeight="13.5"/>
  <cols>
    <col min="1" max="16384" width="13.00390625" style="1" customWidth="1"/>
  </cols>
  <sheetData>
    <row r="1" ht="13.5" customHeight="1" thickBot="1"/>
    <row r="2" spans="2:11" ht="18" thickTop="1">
      <c r="B2" s="117" t="s">
        <v>200</v>
      </c>
      <c r="C2" s="118"/>
      <c r="D2" s="118"/>
      <c r="E2" s="118"/>
      <c r="F2" s="118"/>
      <c r="G2" s="118"/>
      <c r="H2" s="118"/>
      <c r="I2" s="119"/>
      <c r="J2" s="119"/>
      <c r="K2" s="120"/>
    </row>
    <row r="3" spans="2:11" ht="18" thickBot="1">
      <c r="B3" s="121" t="s">
        <v>46</v>
      </c>
      <c r="C3" s="122"/>
      <c r="D3" s="122"/>
      <c r="E3" s="122"/>
      <c r="F3" s="122"/>
      <c r="G3" s="122"/>
      <c r="H3" s="122"/>
      <c r="I3" s="123"/>
      <c r="J3" s="123"/>
      <c r="K3" s="124"/>
    </row>
    <row r="4" ht="14.25" thickTop="1"/>
    <row r="6" spans="1:2" ht="13.5">
      <c r="A6" s="31" t="s">
        <v>186</v>
      </c>
      <c r="B6" s="30"/>
    </row>
    <row r="7" spans="1:6" ht="13.5">
      <c r="A7" s="1" t="s">
        <v>52</v>
      </c>
      <c r="E7" s="1" t="s">
        <v>65</v>
      </c>
      <c r="F7" s="1" t="s">
        <v>66</v>
      </c>
    </row>
    <row r="8" spans="1:6" ht="13.5">
      <c r="A8" s="1" t="s">
        <v>127</v>
      </c>
      <c r="E8" s="1" t="s">
        <v>65</v>
      </c>
      <c r="F8" s="1" t="s">
        <v>112</v>
      </c>
    </row>
    <row r="9" spans="1:6" ht="13.5">
      <c r="A9" s="1" t="s">
        <v>94</v>
      </c>
      <c r="E9" s="1" t="s">
        <v>65</v>
      </c>
      <c r="F9" s="1" t="s">
        <v>67</v>
      </c>
    </row>
    <row r="10" spans="1:6" ht="13.5">
      <c r="A10" s="1" t="s">
        <v>107</v>
      </c>
      <c r="E10" s="1" t="s">
        <v>65</v>
      </c>
      <c r="F10" s="1" t="s">
        <v>166</v>
      </c>
    </row>
    <row r="11" spans="1:6" ht="13.5">
      <c r="A11" s="1" t="s">
        <v>126</v>
      </c>
      <c r="D11" s="36"/>
      <c r="E11" s="1" t="s">
        <v>65</v>
      </c>
      <c r="F11" s="1" t="s">
        <v>113</v>
      </c>
    </row>
    <row r="12" ht="13.5">
      <c r="A12" s="1" t="s">
        <v>128</v>
      </c>
    </row>
    <row r="16" spans="1:4" ht="13.5">
      <c r="A16" s="31" t="s">
        <v>47</v>
      </c>
      <c r="B16" s="30"/>
      <c r="C16" s="32"/>
      <c r="D16" s="1" t="s">
        <v>48</v>
      </c>
    </row>
    <row r="17" ht="13.5">
      <c r="A17" s="1" t="s">
        <v>49</v>
      </c>
    </row>
    <row r="18" ht="13.5">
      <c r="A18" s="1" t="s">
        <v>50</v>
      </c>
    </row>
    <row r="21" ht="13.5">
      <c r="A21" s="1" t="s">
        <v>51</v>
      </c>
    </row>
    <row r="24" ht="13.5">
      <c r="A24" s="1" t="s">
        <v>199</v>
      </c>
    </row>
    <row r="25" ht="13.5">
      <c r="A25" s="1" t="s">
        <v>184</v>
      </c>
    </row>
    <row r="28" ht="13.5">
      <c r="A28" s="1" t="s">
        <v>185</v>
      </c>
    </row>
    <row r="31" ht="13.5">
      <c r="A31" s="1" t="s">
        <v>114</v>
      </c>
    </row>
    <row r="32" ht="13.5">
      <c r="A32" s="1" t="s">
        <v>115</v>
      </c>
    </row>
  </sheetData>
  <sheetProtection password="CC4D" sheet="1"/>
  <mergeCells count="2">
    <mergeCell ref="B2:K2"/>
    <mergeCell ref="B3:K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H20"/>
  <sheetViews>
    <sheetView showGridLines="0" zoomScalePageLayoutView="0" workbookViewId="0" topLeftCell="A1">
      <selection activeCell="H21" sqref="H21"/>
    </sheetView>
  </sheetViews>
  <sheetFormatPr defaultColWidth="13.00390625" defaultRowHeight="13.5"/>
  <cols>
    <col min="1" max="1" width="13.00390625" style="1" customWidth="1"/>
    <col min="2" max="2" width="12.625" style="1" customWidth="1"/>
    <col min="3" max="3" width="15.625" style="1" customWidth="1"/>
    <col min="4" max="6" width="13.00390625" style="23" customWidth="1"/>
    <col min="7" max="7" width="22.625" style="1" customWidth="1"/>
    <col min="8" max="16384" width="13.00390625" style="1" customWidth="1"/>
  </cols>
  <sheetData>
    <row r="1" ht="9.75" customHeight="1"/>
    <row r="2" ht="19.5" customHeight="1"/>
    <row r="3" ht="19.5" customHeight="1"/>
    <row r="4" ht="19.5" customHeight="1"/>
    <row r="5" spans="2:8" ht="19.5" customHeight="1">
      <c r="B5" s="1" t="s">
        <v>131</v>
      </c>
      <c r="C5" s="1" t="s">
        <v>132</v>
      </c>
      <c r="D5" s="23">
        <v>5</v>
      </c>
      <c r="E5" s="23">
        <v>31</v>
      </c>
      <c r="F5" s="23">
        <v>351</v>
      </c>
      <c r="G5" s="1" t="s">
        <v>148</v>
      </c>
      <c r="H5" s="1" t="s">
        <v>189</v>
      </c>
    </row>
    <row r="6" spans="2:8" ht="19.5" customHeight="1">
      <c r="B6" s="1" t="s">
        <v>134</v>
      </c>
      <c r="C6" s="1" t="s">
        <v>167</v>
      </c>
      <c r="D6" s="23">
        <v>1</v>
      </c>
      <c r="E6" s="23">
        <v>32</v>
      </c>
      <c r="F6" s="23">
        <v>352</v>
      </c>
      <c r="G6" s="1" t="s">
        <v>149</v>
      </c>
      <c r="H6" s="1" t="s">
        <v>190</v>
      </c>
    </row>
    <row r="7" spans="2:8" ht="19.5" customHeight="1">
      <c r="B7" s="1" t="s">
        <v>135</v>
      </c>
      <c r="C7" s="1" t="s">
        <v>168</v>
      </c>
      <c r="D7" s="23">
        <v>2</v>
      </c>
      <c r="E7" s="23">
        <v>33</v>
      </c>
      <c r="F7" s="23">
        <v>353</v>
      </c>
      <c r="G7" s="1" t="s">
        <v>150</v>
      </c>
      <c r="H7" s="1" t="s">
        <v>191</v>
      </c>
    </row>
    <row r="8" spans="2:8" ht="19.5" customHeight="1">
      <c r="B8" s="1" t="s">
        <v>133</v>
      </c>
      <c r="C8" s="1" t="s">
        <v>169</v>
      </c>
      <c r="D8" s="23">
        <v>3</v>
      </c>
      <c r="E8" s="23">
        <v>34</v>
      </c>
      <c r="F8" s="23">
        <v>354</v>
      </c>
      <c r="G8" s="1" t="s">
        <v>151</v>
      </c>
      <c r="H8" s="1" t="s">
        <v>206</v>
      </c>
    </row>
    <row r="9" spans="2:8" ht="19.5" customHeight="1">
      <c r="B9" s="1" t="s">
        <v>136</v>
      </c>
      <c r="C9" s="1" t="s">
        <v>170</v>
      </c>
      <c r="D9" s="23">
        <v>4</v>
      </c>
      <c r="E9" s="23">
        <v>35</v>
      </c>
      <c r="F9" s="23">
        <v>355</v>
      </c>
      <c r="G9" s="1" t="s">
        <v>152</v>
      </c>
      <c r="H9" s="1" t="s">
        <v>207</v>
      </c>
    </row>
    <row r="10" spans="2:8" ht="19.5" customHeight="1">
      <c r="B10" s="1" t="s">
        <v>137</v>
      </c>
      <c r="C10" s="1" t="s">
        <v>171</v>
      </c>
      <c r="D10" s="23">
        <v>6</v>
      </c>
      <c r="E10" s="23">
        <v>36</v>
      </c>
      <c r="F10" s="23">
        <v>356</v>
      </c>
      <c r="G10" s="1" t="s">
        <v>164</v>
      </c>
      <c r="H10" s="1" t="s">
        <v>197</v>
      </c>
    </row>
    <row r="11" spans="2:8" ht="19.5" customHeight="1">
      <c r="B11" s="1" t="s">
        <v>138</v>
      </c>
      <c r="C11" s="1" t="s">
        <v>172</v>
      </c>
      <c r="D11" s="23">
        <v>7</v>
      </c>
      <c r="E11" s="23">
        <v>37</v>
      </c>
      <c r="F11" s="23">
        <v>362</v>
      </c>
      <c r="G11" s="1" t="s">
        <v>153</v>
      </c>
      <c r="H11" s="1" t="s">
        <v>208</v>
      </c>
    </row>
    <row r="12" spans="2:8" ht="19.5" customHeight="1">
      <c r="B12" s="1" t="s">
        <v>139</v>
      </c>
      <c r="C12" s="1" t="s">
        <v>173</v>
      </c>
      <c r="D12" s="23">
        <v>8</v>
      </c>
      <c r="E12" s="23">
        <v>38</v>
      </c>
      <c r="F12" s="23">
        <v>366</v>
      </c>
      <c r="G12" s="1" t="s">
        <v>154</v>
      </c>
      <c r="H12" s="1" t="s">
        <v>209</v>
      </c>
    </row>
    <row r="13" spans="2:8" ht="19.5" customHeight="1">
      <c r="B13" s="1" t="s">
        <v>140</v>
      </c>
      <c r="C13" s="1" t="s">
        <v>174</v>
      </c>
      <c r="D13" s="23">
        <v>9</v>
      </c>
      <c r="E13" s="23">
        <v>39</v>
      </c>
      <c r="F13" s="23">
        <v>364</v>
      </c>
      <c r="G13" s="1" t="s">
        <v>155</v>
      </c>
      <c r="H13" s="1" t="s">
        <v>194</v>
      </c>
    </row>
    <row r="14" spans="2:8" ht="19.5" customHeight="1">
      <c r="B14" s="1" t="s">
        <v>141</v>
      </c>
      <c r="C14" s="1" t="s">
        <v>175</v>
      </c>
      <c r="D14" s="23">
        <v>10</v>
      </c>
      <c r="E14" s="23">
        <v>40</v>
      </c>
      <c r="F14" s="23">
        <v>365</v>
      </c>
      <c r="G14" s="1" t="s">
        <v>156</v>
      </c>
      <c r="H14" s="1" t="s">
        <v>195</v>
      </c>
    </row>
    <row r="15" spans="2:8" ht="19.5" customHeight="1">
      <c r="B15" s="1" t="s">
        <v>142</v>
      </c>
      <c r="C15" s="1" t="s">
        <v>176</v>
      </c>
      <c r="D15" s="23">
        <v>11</v>
      </c>
      <c r="E15" s="23">
        <v>41</v>
      </c>
      <c r="F15" s="23">
        <v>357</v>
      </c>
      <c r="G15" s="1" t="s">
        <v>157</v>
      </c>
      <c r="H15" s="1" t="s">
        <v>196</v>
      </c>
    </row>
    <row r="16" spans="2:8" ht="19.5" customHeight="1">
      <c r="B16" s="1" t="s">
        <v>143</v>
      </c>
      <c r="C16" s="1" t="s">
        <v>177</v>
      </c>
      <c r="D16" s="23">
        <v>12</v>
      </c>
      <c r="E16" s="23">
        <v>42</v>
      </c>
      <c r="F16" s="23">
        <v>358</v>
      </c>
      <c r="G16" s="1" t="s">
        <v>158</v>
      </c>
      <c r="H16" s="1" t="s">
        <v>210</v>
      </c>
    </row>
    <row r="17" spans="2:8" ht="19.5" customHeight="1">
      <c r="B17" s="1" t="s">
        <v>144</v>
      </c>
      <c r="C17" s="1" t="s">
        <v>178</v>
      </c>
      <c r="D17" s="23">
        <v>13</v>
      </c>
      <c r="E17" s="23">
        <v>43</v>
      </c>
      <c r="F17" s="23">
        <v>363</v>
      </c>
      <c r="G17" s="1" t="s">
        <v>159</v>
      </c>
      <c r="H17" s="1" t="s">
        <v>193</v>
      </c>
    </row>
    <row r="18" spans="2:8" ht="19.5" customHeight="1">
      <c r="B18" s="1" t="s">
        <v>145</v>
      </c>
      <c r="C18" s="1" t="s">
        <v>179</v>
      </c>
      <c r="D18" s="23">
        <v>14</v>
      </c>
      <c r="E18" s="23">
        <v>44</v>
      </c>
      <c r="F18" s="23">
        <v>360</v>
      </c>
      <c r="G18" s="1" t="s">
        <v>160</v>
      </c>
      <c r="H18" s="1" t="s">
        <v>192</v>
      </c>
    </row>
    <row r="19" spans="2:8" ht="19.5" customHeight="1">
      <c r="B19" s="1" t="s">
        <v>146</v>
      </c>
      <c r="C19" s="1" t="s">
        <v>180</v>
      </c>
      <c r="D19" s="23">
        <v>15</v>
      </c>
      <c r="E19" s="23">
        <v>45</v>
      </c>
      <c r="F19" s="23">
        <v>361</v>
      </c>
      <c r="G19" s="1" t="s">
        <v>161</v>
      </c>
      <c r="H19" s="1" t="s">
        <v>211</v>
      </c>
    </row>
    <row r="20" spans="2:8" ht="19.5" customHeight="1">
      <c r="B20" s="1" t="s">
        <v>147</v>
      </c>
      <c r="C20" s="1" t="s">
        <v>181</v>
      </c>
      <c r="D20" s="23">
        <v>16</v>
      </c>
      <c r="E20" s="23">
        <v>46</v>
      </c>
      <c r="F20" s="23">
        <v>359</v>
      </c>
      <c r="G20" s="1" t="s">
        <v>162</v>
      </c>
      <c r="H20" s="1" t="s">
        <v>187</v>
      </c>
    </row>
    <row r="21" ht="19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PageLayoutView="0" workbookViewId="0" topLeftCell="A1">
      <selection activeCell="C7" sqref="C7:E7"/>
    </sheetView>
  </sheetViews>
  <sheetFormatPr defaultColWidth="13.00390625" defaultRowHeight="13.5"/>
  <cols>
    <col min="1" max="1" width="1.625" style="1" customWidth="1"/>
    <col min="2" max="2" width="15.625" style="1" customWidth="1"/>
    <col min="3" max="3" width="10.625" style="1" customWidth="1"/>
    <col min="4" max="4" width="7.125" style="1" customWidth="1"/>
    <col min="5" max="5" width="8.625" style="1" customWidth="1"/>
    <col min="6" max="6" width="4.625" style="1" customWidth="1"/>
    <col min="7" max="7" width="15.625" style="2" customWidth="1"/>
    <col min="8" max="16384" width="13.00390625" style="1" customWidth="1"/>
  </cols>
  <sheetData>
    <row r="1" ht="13.5" customHeight="1" thickBot="1"/>
    <row r="2" spans="2:10" ht="19.5" customHeight="1" thickTop="1">
      <c r="B2" s="130" t="s">
        <v>201</v>
      </c>
      <c r="C2" s="119"/>
      <c r="D2" s="119"/>
      <c r="E2" s="119"/>
      <c r="F2" s="119"/>
      <c r="G2" s="119"/>
      <c r="H2" s="119"/>
      <c r="I2" s="119"/>
      <c r="J2" s="120"/>
    </row>
    <row r="3" spans="2:10" ht="19.5" customHeight="1" thickBot="1">
      <c r="B3" s="131"/>
      <c r="C3" s="123"/>
      <c r="D3" s="123"/>
      <c r="E3" s="123"/>
      <c r="F3" s="123"/>
      <c r="G3" s="123"/>
      <c r="H3" s="123"/>
      <c r="I3" s="123"/>
      <c r="J3" s="124"/>
    </row>
    <row r="4" spans="2:5" ht="19.5" customHeight="1" thickTop="1">
      <c r="B4" s="33"/>
      <c r="C4" s="33"/>
      <c r="D4" s="33"/>
      <c r="E4" s="33"/>
    </row>
    <row r="5" ht="15" customHeight="1"/>
    <row r="6" spans="2:8" ht="19.5" customHeight="1">
      <c r="B6" s="1" t="s">
        <v>13</v>
      </c>
      <c r="G6" s="11" t="s">
        <v>57</v>
      </c>
      <c r="H6" s="2"/>
    </row>
    <row r="7" spans="2:10" ht="19.5" customHeight="1">
      <c r="B7" s="5" t="s">
        <v>5</v>
      </c>
      <c r="C7" s="134"/>
      <c r="D7" s="136"/>
      <c r="E7" s="137"/>
      <c r="G7" s="132" t="s">
        <v>58</v>
      </c>
      <c r="H7" s="5" t="s">
        <v>6</v>
      </c>
      <c r="I7" s="134"/>
      <c r="J7" s="135"/>
    </row>
    <row r="8" spans="2:10" ht="19.5" customHeight="1">
      <c r="B8" s="5" t="s">
        <v>41</v>
      </c>
      <c r="C8" s="106">
        <f>IF(C7="","",VLOOKUP(C7,学校情報,2,FALSE))</f>
      </c>
      <c r="D8" s="128"/>
      <c r="E8" s="129"/>
      <c r="G8" s="133"/>
      <c r="H8" s="5" t="s">
        <v>7</v>
      </c>
      <c r="I8" s="134"/>
      <c r="J8" s="135"/>
    </row>
    <row r="9" spans="2:9" ht="19.5" customHeight="1">
      <c r="B9" s="5" t="s">
        <v>40</v>
      </c>
      <c r="C9" s="106">
        <f>IF(C7="","",VLOOKUP(C7,学校情報,3,FALSE))</f>
      </c>
      <c r="D9" s="128"/>
      <c r="E9" s="129"/>
      <c r="G9" s="7" t="s">
        <v>55</v>
      </c>
      <c r="H9" s="10"/>
      <c r="I9" s="12"/>
    </row>
    <row r="10" spans="2:7" ht="19.5" customHeight="1">
      <c r="B10" s="5" t="s">
        <v>42</v>
      </c>
      <c r="C10" s="106">
        <f>IF(C7="","",VLOOKUP(C7,学校情報,5,FALSE))</f>
      </c>
      <c r="D10" s="128"/>
      <c r="E10" s="129"/>
      <c r="G10" s="2" t="s">
        <v>56</v>
      </c>
    </row>
    <row r="11" spans="2:4" ht="19.5" customHeight="1">
      <c r="B11" s="7" t="s">
        <v>182</v>
      </c>
      <c r="D11" s="8"/>
    </row>
    <row r="12" ht="19.5" customHeight="1">
      <c r="B12" s="11" t="s">
        <v>183</v>
      </c>
    </row>
    <row r="13" ht="19.5" customHeight="1">
      <c r="B13" s="9"/>
    </row>
    <row r="14" spans="2:4" ht="19.5" customHeight="1">
      <c r="B14" s="11" t="s">
        <v>64</v>
      </c>
      <c r="C14" s="10"/>
      <c r="D14" s="12"/>
    </row>
    <row r="15" spans="2:5" ht="19.5" customHeight="1">
      <c r="B15" s="5" t="s">
        <v>4</v>
      </c>
      <c r="C15" s="134"/>
      <c r="D15" s="126"/>
      <c r="E15" s="127"/>
    </row>
    <row r="16" spans="2:6" ht="19.5" customHeight="1">
      <c r="B16" s="5" t="s">
        <v>59</v>
      </c>
      <c r="C16" s="125"/>
      <c r="D16" s="126"/>
      <c r="E16" s="127"/>
      <c r="F16" s="6"/>
    </row>
    <row r="17" ht="19.5" customHeight="1">
      <c r="B17" s="7" t="s">
        <v>60</v>
      </c>
    </row>
    <row r="18" ht="19.5" customHeight="1">
      <c r="B18" s="1" t="s">
        <v>61</v>
      </c>
    </row>
    <row r="19" ht="19.5" customHeight="1">
      <c r="B19" s="34" t="s">
        <v>62</v>
      </c>
    </row>
    <row r="20" ht="19.5" customHeight="1"/>
    <row r="21" ht="19.5" customHeight="1"/>
  </sheetData>
  <sheetProtection password="CC4D" sheet="1"/>
  <mergeCells count="10">
    <mergeCell ref="C16:E16"/>
    <mergeCell ref="C8:E8"/>
    <mergeCell ref="C9:E9"/>
    <mergeCell ref="C10:E10"/>
    <mergeCell ref="B2:J3"/>
    <mergeCell ref="G7:G8"/>
    <mergeCell ref="I7:J7"/>
    <mergeCell ref="I8:J8"/>
    <mergeCell ref="C7:E7"/>
    <mergeCell ref="C15:E15"/>
  </mergeCells>
  <dataValidations count="4">
    <dataValidation allowBlank="1" showInputMessage="1" showErrorMessage="1" imeMode="hiragana" sqref="C15"/>
    <dataValidation allowBlank="1" showInputMessage="1" showErrorMessage="1" imeMode="off" sqref="C16"/>
    <dataValidation type="list" allowBlank="1" showInputMessage="1" showErrorMessage="1" imeMode="off" sqref="I7:J8">
      <formula1>"　,0,1,2"</formula1>
    </dataValidation>
    <dataValidation type="list" allowBlank="1" showInputMessage="1" showErrorMessage="1" sqref="C7:E7">
      <formula1>学校名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1"/>
  <sheetViews>
    <sheetView showGridLines="0" zoomScale="110" zoomScaleNormal="110" zoomScalePageLayoutView="0" workbookViewId="0" topLeftCell="A1">
      <selection activeCell="B2" sqref="B2:N3"/>
    </sheetView>
  </sheetViews>
  <sheetFormatPr defaultColWidth="13.00390625" defaultRowHeight="13.5"/>
  <cols>
    <col min="1" max="1" width="1.625" style="1" customWidth="1"/>
    <col min="2" max="7" width="13.00390625" style="1" customWidth="1"/>
    <col min="8" max="8" width="4.625" style="1" customWidth="1"/>
    <col min="9" max="16384" width="13.00390625" style="1" customWidth="1"/>
  </cols>
  <sheetData>
    <row r="1" ht="14.25" thickBot="1"/>
    <row r="2" spans="2:14" ht="19.5" customHeight="1" thickTop="1">
      <c r="B2" s="138" t="s">
        <v>202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2:14" ht="19.5" customHeight="1" thickBot="1">
      <c r="B3" s="13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ht="14.25" thickTop="1"/>
    <row r="6" spans="2:9" ht="13.5">
      <c r="B6" s="1" t="s">
        <v>14</v>
      </c>
      <c r="I6" s="1" t="s">
        <v>15</v>
      </c>
    </row>
    <row r="7" spans="2:14" ht="19.5" customHeight="1">
      <c r="B7" s="13" t="s">
        <v>5</v>
      </c>
      <c r="C7" s="141">
        <f>IF('①申込'!I7=1,'①申込'!C7,IF('①申込'!I7&gt;=2,'①申込'!C7&amp;"Ａ",""))</f>
      </c>
      <c r="D7" s="142"/>
      <c r="E7" s="142"/>
      <c r="F7" s="142"/>
      <c r="G7" s="116"/>
      <c r="I7" s="13" t="s">
        <v>5</v>
      </c>
      <c r="J7" s="141">
        <f>IF('①申込'!I7&gt;=2,'①申込'!C7&amp;"Ｂ","")</f>
      </c>
      <c r="K7" s="142"/>
      <c r="L7" s="142"/>
      <c r="M7" s="142"/>
      <c r="N7" s="116"/>
    </row>
    <row r="8" spans="2:14" ht="12.75" customHeight="1">
      <c r="B8" s="108" t="s">
        <v>3</v>
      </c>
      <c r="C8" s="143" t="s">
        <v>8</v>
      </c>
      <c r="D8" s="144"/>
      <c r="E8" s="144"/>
      <c r="F8" s="145"/>
      <c r="G8" s="146" t="s">
        <v>2</v>
      </c>
      <c r="I8" s="108" t="s">
        <v>3</v>
      </c>
      <c r="J8" s="106" t="s">
        <v>8</v>
      </c>
      <c r="K8" s="147"/>
      <c r="L8" s="147"/>
      <c r="M8" s="148"/>
      <c r="N8" s="108" t="s">
        <v>2</v>
      </c>
    </row>
    <row r="9" spans="2:14" ht="12.75" customHeight="1">
      <c r="B9" s="114"/>
      <c r="C9" s="3" t="s">
        <v>24</v>
      </c>
      <c r="D9" s="14" t="s">
        <v>1</v>
      </c>
      <c r="E9" s="3" t="s">
        <v>43</v>
      </c>
      <c r="F9" s="14" t="s">
        <v>44</v>
      </c>
      <c r="G9" s="114"/>
      <c r="I9" s="114"/>
      <c r="J9" s="3" t="s">
        <v>24</v>
      </c>
      <c r="K9" s="14" t="s">
        <v>1</v>
      </c>
      <c r="L9" s="15" t="s">
        <v>43</v>
      </c>
      <c r="M9" s="4" t="s">
        <v>44</v>
      </c>
      <c r="N9" s="114"/>
    </row>
    <row r="10" spans="2:14" ht="24.75" customHeight="1">
      <c r="B10" s="5" t="s">
        <v>0</v>
      </c>
      <c r="C10" s="18"/>
      <c r="D10" s="19"/>
      <c r="E10" s="18"/>
      <c r="F10" s="19"/>
      <c r="G10" s="16"/>
      <c r="I10" s="5" t="s">
        <v>0</v>
      </c>
      <c r="J10" s="18"/>
      <c r="K10" s="19"/>
      <c r="L10" s="21"/>
      <c r="M10" s="22"/>
      <c r="N10" s="17"/>
    </row>
    <row r="11" spans="2:14" ht="24.75" customHeight="1">
      <c r="B11" s="5" t="s">
        <v>74</v>
      </c>
      <c r="C11" s="18"/>
      <c r="D11" s="19"/>
      <c r="E11" s="18"/>
      <c r="F11" s="19"/>
      <c r="G11" s="16"/>
      <c r="I11" s="5" t="s">
        <v>75</v>
      </c>
      <c r="J11" s="18"/>
      <c r="K11" s="19"/>
      <c r="L11" s="21"/>
      <c r="M11" s="22"/>
      <c r="N11" s="17"/>
    </row>
    <row r="12" spans="2:14" ht="24.75" customHeight="1">
      <c r="B12" s="5" t="s">
        <v>76</v>
      </c>
      <c r="C12" s="18"/>
      <c r="D12" s="19"/>
      <c r="E12" s="18"/>
      <c r="F12" s="19"/>
      <c r="G12" s="20"/>
      <c r="I12" s="5" t="s">
        <v>76</v>
      </c>
      <c r="J12" s="18"/>
      <c r="K12" s="19"/>
      <c r="L12" s="21"/>
      <c r="M12" s="22"/>
      <c r="N12" s="20"/>
    </row>
    <row r="13" spans="2:14" ht="24.75" customHeight="1">
      <c r="B13" s="5" t="s">
        <v>77</v>
      </c>
      <c r="C13" s="18"/>
      <c r="D13" s="19"/>
      <c r="E13" s="18"/>
      <c r="F13" s="19"/>
      <c r="G13" s="20"/>
      <c r="I13" s="5" t="s">
        <v>77</v>
      </c>
      <c r="J13" s="18"/>
      <c r="K13" s="19"/>
      <c r="L13" s="21"/>
      <c r="M13" s="22"/>
      <c r="N13" s="20"/>
    </row>
    <row r="14" spans="2:14" ht="24.75" customHeight="1">
      <c r="B14" s="5" t="s">
        <v>78</v>
      </c>
      <c r="C14" s="18"/>
      <c r="D14" s="19"/>
      <c r="E14" s="18"/>
      <c r="F14" s="19"/>
      <c r="G14" s="20"/>
      <c r="I14" s="5" t="s">
        <v>78</v>
      </c>
      <c r="J14" s="18"/>
      <c r="K14" s="19"/>
      <c r="L14" s="21"/>
      <c r="M14" s="22"/>
      <c r="N14" s="20"/>
    </row>
    <row r="15" spans="2:14" ht="24.75" customHeight="1">
      <c r="B15" s="5" t="s">
        <v>79</v>
      </c>
      <c r="C15" s="18"/>
      <c r="D15" s="19"/>
      <c r="E15" s="18"/>
      <c r="F15" s="19"/>
      <c r="G15" s="20"/>
      <c r="I15" s="5" t="s">
        <v>79</v>
      </c>
      <c r="J15" s="18"/>
      <c r="K15" s="19"/>
      <c r="L15" s="21"/>
      <c r="M15" s="22"/>
      <c r="N15" s="20"/>
    </row>
    <row r="16" spans="2:14" ht="24.75" customHeight="1">
      <c r="B16" s="5" t="s">
        <v>80</v>
      </c>
      <c r="C16" s="18"/>
      <c r="D16" s="19"/>
      <c r="E16" s="18"/>
      <c r="F16" s="19"/>
      <c r="G16" s="20"/>
      <c r="I16" s="5" t="s">
        <v>80</v>
      </c>
      <c r="J16" s="18"/>
      <c r="K16" s="19"/>
      <c r="L16" s="21"/>
      <c r="M16" s="22"/>
      <c r="N16" s="20"/>
    </row>
    <row r="17" spans="2:14" ht="24.75" customHeight="1">
      <c r="B17" s="5" t="s">
        <v>81</v>
      </c>
      <c r="C17" s="18"/>
      <c r="D17" s="19"/>
      <c r="E17" s="18"/>
      <c r="F17" s="19"/>
      <c r="G17" s="20"/>
      <c r="I17" s="5" t="s">
        <v>81</v>
      </c>
      <c r="J17" s="18"/>
      <c r="K17" s="19"/>
      <c r="L17" s="21"/>
      <c r="M17" s="22"/>
      <c r="N17" s="20"/>
    </row>
    <row r="18" spans="2:14" ht="24.75" customHeight="1">
      <c r="B18" s="5" t="s">
        <v>82</v>
      </c>
      <c r="C18" s="18"/>
      <c r="D18" s="19"/>
      <c r="E18" s="18"/>
      <c r="F18" s="19"/>
      <c r="G18" s="20"/>
      <c r="I18" s="5" t="s">
        <v>82</v>
      </c>
      <c r="J18" s="18"/>
      <c r="K18" s="19"/>
      <c r="L18" s="21"/>
      <c r="M18" s="22"/>
      <c r="N18" s="20"/>
    </row>
    <row r="19" spans="2:14" ht="24.75" customHeight="1">
      <c r="B19" s="5" t="s">
        <v>83</v>
      </c>
      <c r="C19" s="18"/>
      <c r="D19" s="19"/>
      <c r="E19" s="18"/>
      <c r="F19" s="19"/>
      <c r="G19" s="20"/>
      <c r="I19" s="5" t="s">
        <v>83</v>
      </c>
      <c r="J19" s="18"/>
      <c r="K19" s="19"/>
      <c r="L19" s="21"/>
      <c r="M19" s="22"/>
      <c r="N19" s="20"/>
    </row>
    <row r="20" spans="2:14" ht="24.75" customHeight="1">
      <c r="B20" s="5" t="s">
        <v>84</v>
      </c>
      <c r="C20" s="18"/>
      <c r="D20" s="19"/>
      <c r="E20" s="18"/>
      <c r="F20" s="19"/>
      <c r="G20" s="20"/>
      <c r="I20" s="5" t="s">
        <v>84</v>
      </c>
      <c r="J20" s="18"/>
      <c r="K20" s="19"/>
      <c r="L20" s="21"/>
      <c r="M20" s="22"/>
      <c r="N20" s="20"/>
    </row>
    <row r="21" spans="2:14" ht="24.75" customHeight="1">
      <c r="B21" s="5" t="s">
        <v>188</v>
      </c>
      <c r="C21" s="18"/>
      <c r="D21" s="19"/>
      <c r="E21" s="18"/>
      <c r="F21" s="19"/>
      <c r="G21" s="20"/>
      <c r="I21" s="5" t="s">
        <v>188</v>
      </c>
      <c r="J21" s="18"/>
      <c r="K21" s="19"/>
      <c r="L21" s="21"/>
      <c r="M21" s="22"/>
      <c r="N21" s="20"/>
    </row>
  </sheetData>
  <sheetProtection password="CC4D" sheet="1"/>
  <mergeCells count="9">
    <mergeCell ref="B2:N3"/>
    <mergeCell ref="C7:G7"/>
    <mergeCell ref="C8:F8"/>
    <mergeCell ref="B8:B9"/>
    <mergeCell ref="G8:G9"/>
    <mergeCell ref="J7:N7"/>
    <mergeCell ref="I8:I9"/>
    <mergeCell ref="J8:M8"/>
    <mergeCell ref="N8:N9"/>
  </mergeCells>
  <conditionalFormatting sqref="J10:M20 N12:N20">
    <cfRule type="expression" priority="3" dxfId="96" stopIfTrue="1">
      <formula>$J$7&lt;&gt;""</formula>
    </cfRule>
  </conditionalFormatting>
  <conditionalFormatting sqref="C10:F20 G12:G20">
    <cfRule type="expression" priority="5" dxfId="97" stopIfTrue="1">
      <formula>$C$7&lt;&gt;""</formula>
    </cfRule>
  </conditionalFormatting>
  <conditionalFormatting sqref="C21:G21">
    <cfRule type="expression" priority="2" dxfId="97" stopIfTrue="1">
      <formula>$C$7&lt;&gt;""</formula>
    </cfRule>
  </conditionalFormatting>
  <conditionalFormatting sqref="J21:N21">
    <cfRule type="expression" priority="1" dxfId="96" stopIfTrue="1">
      <formula>$J$7&lt;&gt;""</formula>
    </cfRule>
  </conditionalFormatting>
  <dataValidations count="6">
    <dataValidation type="list" allowBlank="1" showInputMessage="1" showErrorMessage="1" imeMode="off" sqref="N12:N21 G12:G21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J10:K21">
      <formula1>$J$7&lt;&gt;""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L10:M21">
      <formula1>$J$7&lt;&gt;""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C10:D21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F10:F21 E12:E21">
      <formula1>$C$7&lt;&gt;""</formula1>
    </dataValidation>
    <dataValidation type="custom" allowBlank="1" showInputMessage="1" showErrorMessage="1" promptTitle="半角で入力してください！" errorTitle="入力できません！" error="申込書のチーム名および駅伝参加チーム数を入力してください。" imeMode="halfKatakana" sqref="E10:E11">
      <formula1>$C$7&lt;&gt;""</formula1>
    </dataValidation>
  </dataValidations>
  <printOptions horizontalCentered="1" verticalCentered="1"/>
  <pageMargins left="0.1968503937007874" right="0.1968503937007874" top="0.1968503937007874" bottom="0.3937007874015748" header="0.5118110236220472" footer="0.511811023622047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9"/>
  <sheetViews>
    <sheetView showGridLines="0" zoomScale="110" zoomScaleNormal="110" zoomScalePageLayoutView="0" workbookViewId="0" topLeftCell="A1">
      <selection activeCell="B2" sqref="B2:N3"/>
    </sheetView>
  </sheetViews>
  <sheetFormatPr defaultColWidth="13.00390625" defaultRowHeight="13.5"/>
  <cols>
    <col min="1" max="1" width="1.625" style="1" customWidth="1"/>
    <col min="2" max="7" width="13.00390625" style="1" customWidth="1"/>
    <col min="8" max="8" width="4.625" style="1" customWidth="1"/>
    <col min="9" max="16384" width="13.00390625" style="1" customWidth="1"/>
  </cols>
  <sheetData>
    <row r="1" ht="14.25" thickBot="1"/>
    <row r="2" spans="2:14" ht="19.5" customHeight="1" thickTop="1">
      <c r="B2" s="138" t="s">
        <v>202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2:14" ht="19.5" customHeight="1" thickBot="1">
      <c r="B3" s="131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ht="14.25" thickTop="1"/>
    <row r="6" spans="2:9" ht="13.5">
      <c r="B6" s="1" t="s">
        <v>20</v>
      </c>
      <c r="I6" s="1" t="s">
        <v>21</v>
      </c>
    </row>
    <row r="7" spans="2:14" ht="19.5" customHeight="1">
      <c r="B7" s="13" t="s">
        <v>5</v>
      </c>
      <c r="C7" s="149">
        <f>IF('①申込'!I8=1,'①申込'!C7,IF('①申込'!I8&gt;=2,'①申込'!C7&amp;"Ａ",""))</f>
      </c>
      <c r="D7" s="150"/>
      <c r="E7" s="150"/>
      <c r="F7" s="150"/>
      <c r="G7" s="151"/>
      <c r="I7" s="13" t="s">
        <v>5</v>
      </c>
      <c r="J7" s="149">
        <f>IF('①申込'!I8&gt;=2,'①申込'!C7&amp;"Ｂ","")</f>
      </c>
      <c r="K7" s="150"/>
      <c r="L7" s="150"/>
      <c r="M7" s="150"/>
      <c r="N7" s="151"/>
    </row>
    <row r="8" spans="2:14" ht="12.75" customHeight="1">
      <c r="B8" s="108" t="s">
        <v>3</v>
      </c>
      <c r="C8" s="143" t="s">
        <v>8</v>
      </c>
      <c r="D8" s="144"/>
      <c r="E8" s="144"/>
      <c r="F8" s="145"/>
      <c r="G8" s="146" t="s">
        <v>2</v>
      </c>
      <c r="I8" s="108" t="s">
        <v>3</v>
      </c>
      <c r="J8" s="106" t="s">
        <v>8</v>
      </c>
      <c r="K8" s="147"/>
      <c r="L8" s="147"/>
      <c r="M8" s="148"/>
      <c r="N8" s="108" t="s">
        <v>2</v>
      </c>
    </row>
    <row r="9" spans="2:14" ht="12.75" customHeight="1">
      <c r="B9" s="114"/>
      <c r="C9" s="3" t="s">
        <v>24</v>
      </c>
      <c r="D9" s="14" t="s">
        <v>1</v>
      </c>
      <c r="E9" s="3" t="s">
        <v>43</v>
      </c>
      <c r="F9" s="14" t="s">
        <v>44</v>
      </c>
      <c r="G9" s="114"/>
      <c r="I9" s="114"/>
      <c r="J9" s="3" t="s">
        <v>24</v>
      </c>
      <c r="K9" s="14" t="s">
        <v>1</v>
      </c>
      <c r="L9" s="15" t="s">
        <v>43</v>
      </c>
      <c r="M9" s="4" t="s">
        <v>44</v>
      </c>
      <c r="N9" s="114"/>
    </row>
    <row r="10" spans="2:14" ht="24.75" customHeight="1">
      <c r="B10" s="5" t="s">
        <v>0</v>
      </c>
      <c r="C10" s="18"/>
      <c r="D10" s="19"/>
      <c r="E10" s="18"/>
      <c r="F10" s="19"/>
      <c r="G10" s="16"/>
      <c r="I10" s="5" t="s">
        <v>0</v>
      </c>
      <c r="J10" s="18"/>
      <c r="K10" s="19"/>
      <c r="L10" s="21"/>
      <c r="M10" s="22"/>
      <c r="N10" s="17"/>
    </row>
    <row r="11" spans="2:14" ht="24.75" customHeight="1">
      <c r="B11" s="5" t="s">
        <v>74</v>
      </c>
      <c r="C11" s="18"/>
      <c r="D11" s="19"/>
      <c r="E11" s="18"/>
      <c r="F11" s="19"/>
      <c r="G11" s="16"/>
      <c r="I11" s="5" t="s">
        <v>75</v>
      </c>
      <c r="J11" s="18"/>
      <c r="K11" s="19"/>
      <c r="L11" s="21"/>
      <c r="M11" s="22"/>
      <c r="N11" s="17"/>
    </row>
    <row r="12" spans="2:14" ht="24.75" customHeight="1">
      <c r="B12" s="5" t="s">
        <v>76</v>
      </c>
      <c r="C12" s="18"/>
      <c r="D12" s="19"/>
      <c r="E12" s="18"/>
      <c r="F12" s="19"/>
      <c r="G12" s="20"/>
      <c r="I12" s="5" t="s">
        <v>76</v>
      </c>
      <c r="J12" s="18"/>
      <c r="K12" s="19"/>
      <c r="L12" s="21"/>
      <c r="M12" s="22"/>
      <c r="N12" s="20"/>
    </row>
    <row r="13" spans="2:14" ht="24.75" customHeight="1">
      <c r="B13" s="5" t="s">
        <v>77</v>
      </c>
      <c r="C13" s="18"/>
      <c r="D13" s="19"/>
      <c r="E13" s="18"/>
      <c r="F13" s="19"/>
      <c r="G13" s="20"/>
      <c r="I13" s="5" t="s">
        <v>77</v>
      </c>
      <c r="J13" s="18"/>
      <c r="K13" s="19"/>
      <c r="L13" s="21"/>
      <c r="M13" s="22"/>
      <c r="N13" s="20"/>
    </row>
    <row r="14" spans="2:14" ht="24.75" customHeight="1">
      <c r="B14" s="5" t="s">
        <v>78</v>
      </c>
      <c r="C14" s="18"/>
      <c r="D14" s="19"/>
      <c r="E14" s="18"/>
      <c r="F14" s="19"/>
      <c r="G14" s="20"/>
      <c r="I14" s="5" t="s">
        <v>78</v>
      </c>
      <c r="J14" s="18"/>
      <c r="K14" s="19"/>
      <c r="L14" s="21"/>
      <c r="M14" s="22"/>
      <c r="N14" s="20"/>
    </row>
    <row r="15" spans="2:14" ht="24.75" customHeight="1">
      <c r="B15" s="5" t="s">
        <v>79</v>
      </c>
      <c r="C15" s="18"/>
      <c r="D15" s="19"/>
      <c r="E15" s="18"/>
      <c r="F15" s="19"/>
      <c r="G15" s="20"/>
      <c r="I15" s="5" t="s">
        <v>79</v>
      </c>
      <c r="J15" s="18"/>
      <c r="K15" s="19"/>
      <c r="L15" s="21"/>
      <c r="M15" s="22"/>
      <c r="N15" s="20"/>
    </row>
    <row r="16" spans="2:14" ht="24.75" customHeight="1">
      <c r="B16" s="5" t="s">
        <v>80</v>
      </c>
      <c r="C16" s="18"/>
      <c r="D16" s="19"/>
      <c r="E16" s="18"/>
      <c r="F16" s="19"/>
      <c r="G16" s="20"/>
      <c r="I16" s="5" t="s">
        <v>80</v>
      </c>
      <c r="J16" s="18"/>
      <c r="K16" s="19"/>
      <c r="L16" s="21"/>
      <c r="M16" s="22"/>
      <c r="N16" s="20"/>
    </row>
    <row r="17" spans="2:14" ht="24.75" customHeight="1">
      <c r="B17" s="5" t="s">
        <v>81</v>
      </c>
      <c r="C17" s="18"/>
      <c r="D17" s="19"/>
      <c r="E17" s="18"/>
      <c r="F17" s="19"/>
      <c r="G17" s="20"/>
      <c r="I17" s="5" t="s">
        <v>81</v>
      </c>
      <c r="J17" s="18"/>
      <c r="K17" s="19"/>
      <c r="L17" s="21"/>
      <c r="M17" s="22"/>
      <c r="N17" s="20"/>
    </row>
    <row r="18" spans="2:14" ht="24.75" customHeight="1">
      <c r="B18" s="5" t="s">
        <v>82</v>
      </c>
      <c r="C18" s="18"/>
      <c r="D18" s="19"/>
      <c r="E18" s="18"/>
      <c r="F18" s="19"/>
      <c r="G18" s="20"/>
      <c r="I18" s="5" t="s">
        <v>82</v>
      </c>
      <c r="J18" s="18"/>
      <c r="K18" s="19"/>
      <c r="L18" s="21"/>
      <c r="M18" s="22"/>
      <c r="N18" s="20"/>
    </row>
    <row r="19" spans="2:14" ht="24.75" customHeight="1">
      <c r="B19" s="5" t="s">
        <v>83</v>
      </c>
      <c r="C19" s="18"/>
      <c r="D19" s="19"/>
      <c r="E19" s="18"/>
      <c r="F19" s="19"/>
      <c r="G19" s="20"/>
      <c r="I19" s="5" t="s">
        <v>83</v>
      </c>
      <c r="J19" s="18"/>
      <c r="K19" s="19"/>
      <c r="L19" s="21"/>
      <c r="M19" s="22"/>
      <c r="N19" s="20"/>
    </row>
  </sheetData>
  <sheetProtection password="CC4D" sheet="1"/>
  <mergeCells count="9">
    <mergeCell ref="I8:I9"/>
    <mergeCell ref="J7:N7"/>
    <mergeCell ref="C8:F8"/>
    <mergeCell ref="G8:G9"/>
    <mergeCell ref="B2:N3"/>
    <mergeCell ref="C7:G7"/>
    <mergeCell ref="J8:M8"/>
    <mergeCell ref="B8:B9"/>
    <mergeCell ref="N8:N9"/>
  </mergeCells>
  <conditionalFormatting sqref="J10:M19 N12:N19">
    <cfRule type="expression" priority="2" dxfId="96" stopIfTrue="1">
      <formula>$J$7&lt;&gt;""</formula>
    </cfRule>
  </conditionalFormatting>
  <conditionalFormatting sqref="C10:F19 G12:G19">
    <cfRule type="expression" priority="4" dxfId="97" stopIfTrue="1">
      <formula>$C$7&lt;&gt;""</formula>
    </cfRule>
  </conditionalFormatting>
  <dataValidations count="5">
    <dataValidation type="list" allowBlank="1" showInputMessage="1" showErrorMessage="1" imeMode="off" sqref="G12:G19 N12:N19">
      <formula1>"　,1,2,3"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J10:K19">
      <formula1>$J$7&lt;&gt;""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L10:M19">
      <formula1>$J$7&lt;&gt;""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iragana" sqref="C10:D19">
      <formula1>$C$7&lt;&gt;""</formula1>
    </dataValidation>
    <dataValidation type="custom" allowBlank="1" showInputMessage="1" showErrorMessage="1" errorTitle="入力できません！" error="申込書のチーム名および駅伝参加チーム数を入力してください。" imeMode="halfKatakana" sqref="E10:F19">
      <formula1>$C$7&lt;&gt;""</formula1>
    </dataValidation>
  </dataValidations>
  <printOptions horizontalCentered="1" verticalCentered="1"/>
  <pageMargins left="0.1968503937007874" right="0.1968503937007874" top="0.1968503937007874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user</cp:lastModifiedBy>
  <cp:lastPrinted>2021-10-06T20:04:42Z</cp:lastPrinted>
  <dcterms:created xsi:type="dcterms:W3CDTF">2007-11-06T12:48:13Z</dcterms:created>
  <dcterms:modified xsi:type="dcterms:W3CDTF">2022-08-30T02:19:33Z</dcterms:modified>
  <cp:category/>
  <cp:version/>
  <cp:contentType/>
  <cp:contentStatus/>
</cp:coreProperties>
</file>