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3　陸上競技部\３地区中体連関係\駅伝\"/>
    </mc:Choice>
  </mc:AlternateContent>
  <bookViews>
    <workbookView xWindow="-105" yWindow="-105" windowWidth="19425" windowHeight="10425" activeTab="1"/>
  </bookViews>
  <sheets>
    <sheet name="設定" sheetId="6" r:id="rId1"/>
    <sheet name="入力シート" sheetId="1" r:id="rId2"/>
    <sheet name="参加申込書" sheetId="2" r:id="rId3"/>
    <sheet name="オーダー用紙" sheetId="5" r:id="rId4"/>
    <sheet name="ｄａｔａ" sheetId="3" state="hidden" r:id="rId5"/>
    <sheet name="プロ" sheetId="7" state="hidden" r:id="rId6"/>
  </sheets>
  <definedNames>
    <definedName name="_xlnm.Print_Area" localSheetId="3">オーダー用紙!$A$1:$N$34</definedName>
    <definedName name="_xlnm.Print_Area" localSheetId="2">参加申込書!$A$1:$K$33</definedName>
    <definedName name="_xlnm.Print_Area" localSheetId="1">入力シート!$A$1:$R$36</definedName>
    <definedName name="校長名">ｄａｔａ!$A$6:$B$22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5" l="1"/>
  <c r="L2" i="6"/>
  <c r="D29" i="2"/>
  <c r="E33" i="2"/>
  <c r="I8" i="7"/>
  <c r="I9" i="7"/>
  <c r="I10" i="7"/>
  <c r="I11" i="7"/>
  <c r="I12" i="7"/>
  <c r="I13" i="7"/>
  <c r="I14" i="7"/>
  <c r="G8" i="7"/>
  <c r="G9" i="7"/>
  <c r="G10" i="7"/>
  <c r="G11" i="7"/>
  <c r="G12" i="7"/>
  <c r="G13" i="7"/>
  <c r="G14" i="7"/>
  <c r="I7" i="7"/>
  <c r="G7" i="7"/>
  <c r="D7" i="7"/>
  <c r="B7" i="7"/>
  <c r="D8" i="7"/>
  <c r="D9" i="7"/>
  <c r="D10" i="7"/>
  <c r="D11" i="7"/>
  <c r="D12" i="7"/>
  <c r="D13" i="7"/>
  <c r="D14" i="7"/>
  <c r="D15" i="7"/>
  <c r="D16" i="7"/>
  <c r="B8" i="7"/>
  <c r="B9" i="7"/>
  <c r="B10" i="7"/>
  <c r="B11" i="7"/>
  <c r="B12" i="7"/>
  <c r="B13" i="7"/>
  <c r="B14" i="7"/>
  <c r="B15" i="7"/>
  <c r="B16" i="7"/>
  <c r="B5" i="7"/>
  <c r="G5" i="7"/>
  <c r="G4" i="7"/>
  <c r="B4" i="7"/>
  <c r="G3" i="7"/>
  <c r="B3" i="7"/>
  <c r="A1" i="3"/>
  <c r="I11" i="3"/>
  <c r="H11" i="3"/>
  <c r="G11" i="3"/>
  <c r="F11" i="3"/>
  <c r="E11" i="3"/>
  <c r="D11" i="3"/>
  <c r="C11" i="3"/>
  <c r="B11" i="3"/>
  <c r="K5" i="3"/>
  <c r="J5" i="3"/>
  <c r="I5" i="3"/>
  <c r="H5" i="3"/>
  <c r="G5" i="3"/>
  <c r="F5" i="3"/>
  <c r="E5" i="3"/>
  <c r="D5" i="3"/>
  <c r="C5" i="3"/>
  <c r="B5" i="3"/>
  <c r="A5" i="3"/>
  <c r="A12" i="3"/>
  <c r="A11" i="3"/>
  <c r="A6" i="3"/>
  <c r="G24" i="1"/>
  <c r="K6" i="3" s="1"/>
  <c r="G23" i="1"/>
  <c r="J6" i="3" s="1"/>
  <c r="G22" i="1"/>
  <c r="I6" i="3" s="1"/>
  <c r="G21" i="1"/>
  <c r="H6" i="3" s="1"/>
  <c r="G20" i="1"/>
  <c r="G6" i="3" s="1"/>
  <c r="G19" i="1"/>
  <c r="F6" i="3" s="1"/>
  <c r="G18" i="1"/>
  <c r="E6" i="3" s="1"/>
  <c r="G17" i="1"/>
  <c r="D6" i="3" s="1"/>
  <c r="G15" i="1"/>
  <c r="B6" i="3" s="1"/>
  <c r="G35" i="1"/>
  <c r="I12" i="3" s="1"/>
  <c r="G34" i="1"/>
  <c r="H12" i="3" s="1"/>
  <c r="G33" i="1"/>
  <c r="G12" i="3" s="1"/>
  <c r="G32" i="1"/>
  <c r="F12" i="3" s="1"/>
  <c r="G31" i="1"/>
  <c r="E12" i="3" s="1"/>
  <c r="G30" i="1"/>
  <c r="D12" i="3" s="1"/>
  <c r="G29" i="1"/>
  <c r="C12" i="3" s="1"/>
  <c r="G28" i="1"/>
  <c r="B12" i="3" s="1"/>
  <c r="G16" i="1"/>
  <c r="C6" i="3" s="1"/>
  <c r="L11" i="5"/>
  <c r="G29" i="5"/>
  <c r="F7" i="5"/>
  <c r="N11" i="5"/>
  <c r="N12" i="5"/>
  <c r="N13" i="5"/>
  <c r="N14" i="5"/>
  <c r="N15" i="5"/>
  <c r="N16" i="5"/>
  <c r="N17" i="5"/>
  <c r="N10" i="5"/>
  <c r="L12" i="5"/>
  <c r="L13" i="5"/>
  <c r="L14" i="5"/>
  <c r="L15" i="5"/>
  <c r="L16" i="5"/>
  <c r="L17" i="5"/>
  <c r="L10" i="5"/>
  <c r="G11" i="5"/>
  <c r="G12" i="5"/>
  <c r="G13" i="5"/>
  <c r="G14" i="5"/>
  <c r="G15" i="5"/>
  <c r="G16" i="5"/>
  <c r="G17" i="5"/>
  <c r="G18" i="5"/>
  <c r="G19" i="5"/>
  <c r="G10" i="5"/>
  <c r="E11" i="5"/>
  <c r="E12" i="5"/>
  <c r="E13" i="5"/>
  <c r="E14" i="5"/>
  <c r="E15" i="5"/>
  <c r="E16" i="5"/>
  <c r="E17" i="5"/>
  <c r="E18" i="5"/>
  <c r="E19" i="5"/>
  <c r="E10" i="5"/>
  <c r="I17" i="2"/>
  <c r="D8" i="2"/>
  <c r="D9" i="2"/>
  <c r="E31" i="2"/>
  <c r="D7" i="2"/>
  <c r="K17" i="2"/>
  <c r="K18" i="2"/>
  <c r="K19" i="2"/>
  <c r="K20" i="2"/>
  <c r="K21" i="2"/>
  <c r="K22" i="2"/>
  <c r="K23" i="2"/>
  <c r="K16" i="2"/>
  <c r="I18" i="2"/>
  <c r="I19" i="2"/>
  <c r="I20" i="2"/>
  <c r="I21" i="2"/>
  <c r="I22" i="2"/>
  <c r="I23" i="2"/>
  <c r="I16" i="2"/>
  <c r="E17" i="2"/>
  <c r="E18" i="2"/>
  <c r="E19" i="2"/>
  <c r="E20" i="2"/>
  <c r="E21" i="2"/>
  <c r="E22" i="2"/>
  <c r="E23" i="2"/>
  <c r="E24" i="2"/>
  <c r="E25" i="2"/>
  <c r="E16" i="2"/>
  <c r="C17" i="2"/>
  <c r="C18" i="2"/>
  <c r="C19" i="2"/>
  <c r="C20" i="2"/>
  <c r="C21" i="2"/>
  <c r="C22" i="2"/>
  <c r="C23" i="2"/>
  <c r="C24" i="2"/>
  <c r="C25" i="2"/>
  <c r="C16" i="2"/>
  <c r="A1" i="1"/>
  <c r="A1" i="5"/>
  <c r="A1" i="2"/>
</calcChain>
</file>

<file path=xl/sharedStrings.xml><?xml version="1.0" encoding="utf-8"?>
<sst xmlns="http://schemas.openxmlformats.org/spreadsheetml/2006/main" count="199" uniqueCount="115">
  <si>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</si>
  <si>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</si>
  <si>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監督名</t>
  </si>
  <si>
    <t>校長名</t>
    <rPh sb="0" eb="3">
      <t>コウチョウメイ</t>
    </rPh>
    <phoneticPr fontId="2"/>
  </si>
  <si>
    <t>データ記載日</t>
    <rPh sb="3" eb="5">
      <t>キサイ</t>
    </rPh>
    <rPh sb="5" eb="6">
      <t>ビ</t>
    </rPh>
    <phoneticPr fontId="2"/>
  </si>
  <si>
    <t>日</t>
    <rPh sb="0" eb="1">
      <t>ヒ</t>
    </rPh>
    <phoneticPr fontId="2"/>
  </si>
  <si>
    <t>選手登録者名簿</t>
    <rPh sb="0" eb="2">
      <t>センシュ</t>
    </rPh>
    <rPh sb="2" eb="5">
      <t>トウロクシャ</t>
    </rPh>
    <rPh sb="5" eb="7">
      <t>メイボ</t>
    </rPh>
    <phoneticPr fontId="2"/>
  </si>
  <si>
    <t>＜男子＞</t>
    <rPh sb="1" eb="3">
      <t>ダンシ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</si>
  <si>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</si>
  <si>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</si>
  <si>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ﾌﾘｾｲ</t>
    <phoneticPr fontId="2"/>
  </si>
  <si>
    <t>ﾌﾘﾒｲ</t>
    <phoneticPr fontId="2"/>
  </si>
  <si>
    <t>学年</t>
    <rPh sb="0" eb="2">
      <t>ガクネン</t>
    </rPh>
    <phoneticPr fontId="2"/>
  </si>
  <si>
    <t>＜女子＞</t>
    <rPh sb="1" eb="3">
      <t>ジョシ</t>
    </rPh>
    <phoneticPr fontId="2"/>
  </si>
  <si>
    <t>日南市立飫肥</t>
    <rPh sb="0" eb="4">
      <t>ニチナンシリツ</t>
    </rPh>
    <rPh sb="4" eb="6">
      <t>オビ</t>
    </rPh>
    <phoneticPr fontId="2"/>
  </si>
  <si>
    <t>日南市立油津</t>
    <rPh sb="0" eb="4">
      <t>ニチナンシリツ</t>
    </rPh>
    <rPh sb="4" eb="6">
      <t>アブラツ</t>
    </rPh>
    <phoneticPr fontId="2"/>
  </si>
  <si>
    <t>日南市立吾田</t>
    <rPh sb="0" eb="2">
      <t>ニチナン</t>
    </rPh>
    <rPh sb="2" eb="4">
      <t>シリツ</t>
    </rPh>
    <rPh sb="4" eb="6">
      <t>アガタ</t>
    </rPh>
    <phoneticPr fontId="2"/>
  </si>
  <si>
    <t>日南市立細田</t>
    <rPh sb="0" eb="2">
      <t>ニチナン</t>
    </rPh>
    <rPh sb="2" eb="4">
      <t>シリツ</t>
    </rPh>
    <rPh sb="4" eb="6">
      <t>ホソダ</t>
    </rPh>
    <phoneticPr fontId="2"/>
  </si>
  <si>
    <t>日南市立北郷小</t>
    <rPh sb="0" eb="2">
      <t>ニチナン</t>
    </rPh>
    <rPh sb="2" eb="4">
      <t>シリツ</t>
    </rPh>
    <rPh sb="4" eb="6">
      <t>キタゴウ</t>
    </rPh>
    <rPh sb="6" eb="7">
      <t>ショウ</t>
    </rPh>
    <phoneticPr fontId="2"/>
  </si>
  <si>
    <t>日南市立南郷</t>
    <rPh sb="0" eb="2">
      <t>ニチナン</t>
    </rPh>
    <rPh sb="2" eb="4">
      <t>シリツ</t>
    </rPh>
    <rPh sb="4" eb="6">
      <t>ナンゴウ</t>
    </rPh>
    <phoneticPr fontId="2"/>
  </si>
  <si>
    <t>日南市立榎原</t>
    <rPh sb="0" eb="2">
      <t>ニチナン</t>
    </rPh>
    <rPh sb="2" eb="4">
      <t>シリツ</t>
    </rPh>
    <rPh sb="4" eb="6">
      <t>ヨワラ</t>
    </rPh>
    <phoneticPr fontId="2"/>
  </si>
  <si>
    <t>日南学園</t>
    <rPh sb="0" eb="2">
      <t>ニチナン</t>
    </rPh>
    <rPh sb="2" eb="4">
      <t>ガクエン</t>
    </rPh>
    <phoneticPr fontId="2"/>
  </si>
  <si>
    <t>南那珂地区中学校体育大会　駅伝競走大会</t>
    <rPh sb="0" eb="3">
      <t>ミナミナカ</t>
    </rPh>
    <rPh sb="3" eb="5">
      <t>チク</t>
    </rPh>
    <rPh sb="5" eb="8">
      <t>チュウガッコウ</t>
    </rPh>
    <rPh sb="8" eb="10">
      <t>タイイク</t>
    </rPh>
    <rPh sb="10" eb="12">
      <t>タイカイ</t>
    </rPh>
    <rPh sb="13" eb="15">
      <t>エキデン</t>
    </rPh>
    <rPh sb="15" eb="17">
      <t>キョウソウ</t>
    </rPh>
    <rPh sb="17" eb="19">
      <t>タイカイ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</si>
  <si>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</si>
  <si>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監　督</t>
    <rPh sb="0" eb="1">
      <t>ラン</t>
    </rPh>
    <rPh sb="2" eb="3">
      <t>ヨシ</t>
    </rPh>
    <phoneticPr fontId="2"/>
  </si>
  <si>
    <t>学　年</t>
    <rPh sb="0" eb="1">
      <t>ガク</t>
    </rPh>
    <rPh sb="2" eb="3">
      <t>トシ</t>
    </rPh>
    <phoneticPr fontId="2"/>
  </si>
  <si>
    <t>氏　名</t>
    <rPh sb="0" eb="1">
      <t>シ</t>
    </rPh>
    <rPh sb="2" eb="3">
      <t>メイ</t>
    </rPh>
    <phoneticPr fontId="2"/>
  </si>
  <si>
    <t>上記の選手の出場を認めます。</t>
    <rPh sb="0" eb="2">
      <t>ジョウキ</t>
    </rPh>
    <rPh sb="3" eb="5">
      <t>センシュ</t>
    </rPh>
    <rPh sb="6" eb="8">
      <t>シュツジョウ</t>
    </rPh>
    <rPh sb="9" eb="10">
      <t>ミト</t>
    </rPh>
    <phoneticPr fontId="2"/>
  </si>
  <si>
    <t>コーチ</t>
    <phoneticPr fontId="2"/>
  </si>
  <si>
    <t>印</t>
    <rPh sb="0" eb="1">
      <t>イン</t>
    </rPh>
    <phoneticPr fontId="2"/>
  </si>
  <si>
    <t>５</t>
  </si>
  <si>
    <t>監督・コーチ</t>
    <rPh sb="0" eb="2">
      <t>カントク</t>
    </rPh>
    <phoneticPr fontId="2"/>
  </si>
  <si>
    <t>監督</t>
    <rPh sb="0" eb="2">
      <t>カントク</t>
    </rPh>
    <phoneticPr fontId="2"/>
  </si>
  <si>
    <t>コーチ</t>
    <phoneticPr fontId="2"/>
  </si>
  <si>
    <t>←いる場合のみ記入してください</t>
    <rPh sb="3" eb="5">
      <t>バアイ</t>
    </rPh>
    <rPh sb="7" eb="9">
      <t>キニュウ</t>
    </rPh>
    <phoneticPr fontId="2"/>
  </si>
  <si>
    <t>１</t>
    <phoneticPr fontId="2"/>
  </si>
  <si>
    <t>２</t>
    <phoneticPr fontId="2"/>
  </si>
  <si>
    <t>３</t>
    <phoneticPr fontId="2"/>
  </si>
  <si>
    <t>４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</si>
  <si>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</si>
  <si>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</si>
  <si>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</si>
  <si>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</si>
  <si>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</si>
  <si>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</si>
  <si>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</si>
  <si>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</si>
  <si>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</si>
  <si>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</si>
  <si>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</si>
  <si>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</si>
  <si>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←リストから日を選択してください</t>
    <rPh sb="6" eb="7">
      <t>ヒ</t>
    </rPh>
    <rPh sb="8" eb="10">
      <t>センタク</t>
    </rPh>
    <phoneticPr fontId="2"/>
  </si>
  <si>
    <t>第1区</t>
  </si>
  <si>
    <t>第2区</t>
  </si>
  <si>
    <t>第3区</t>
  </si>
  <si>
    <t>第4区</t>
  </si>
  <si>
    <t>第5区</t>
  </si>
  <si>
    <t>第6区</t>
  </si>
  <si>
    <t>補欠</t>
  </si>
  <si>
    <t>①</t>
    <phoneticPr fontId="2"/>
  </si>
  <si>
    <t>②</t>
    <phoneticPr fontId="2"/>
  </si>
  <si>
    <t>③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</si>
  <si>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</si>
  <si>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</si>
  <si>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オーダー用紙</t>
    <rPh sb="4" eb="6">
      <t>ヨウシ</t>
    </rPh>
    <phoneticPr fontId="2"/>
  </si>
  <si>
    <t>〕</t>
  </si>
  <si>
    <t>学校名　〔</t>
    <rPh sb="0" eb="3">
      <t>ガッコウメイ</t>
    </rPh>
    <phoneticPr fontId="2"/>
  </si>
  <si>
    <t>以下の通り提出いたします。</t>
    <rPh sb="0" eb="2">
      <t>イカ</t>
    </rPh>
    <rPh sb="3" eb="4">
      <t>トオ</t>
    </rPh>
    <rPh sb="5" eb="7">
      <t>テイシュツ</t>
    </rPh>
    <phoneticPr fontId="2"/>
  </si>
  <si>
    <t>監督名（</t>
    <rPh sb="0" eb="2">
      <t>カントク</t>
    </rPh>
    <rPh sb="2" eb="3">
      <t>メイ</t>
    </rPh>
    <phoneticPr fontId="2"/>
  </si>
  <si>
    <t>）印</t>
    <rPh sb="1" eb="2">
      <t>イン</t>
    </rPh>
    <phoneticPr fontId="2"/>
  </si>
  <si>
    <t>↑区間を数字で記入してください</t>
    <rPh sb="1" eb="3">
      <t>クカン</t>
    </rPh>
    <rPh sb="4" eb="6">
      <t>スウジ</t>
    </rPh>
    <rPh sb="7" eb="9">
      <t>キニュウ</t>
    </rPh>
    <phoneticPr fontId="2"/>
  </si>
  <si>
    <t>】</t>
    <phoneticPr fontId="2"/>
  </si>
  <si>
    <t>【</t>
    <phoneticPr fontId="2"/>
  </si>
  <si>
    <t>注意事項</t>
    <rPh sb="0" eb="2">
      <t>チュウイ</t>
    </rPh>
    <rPh sb="2" eb="4">
      <t>ジコウ</t>
    </rPh>
    <phoneticPr fontId="2"/>
  </si>
  <si>
    <t>監督会時に提出してください。本表提出後の変更は認めません。</t>
    <rPh sb="0" eb="2">
      <t>カントク</t>
    </rPh>
    <rPh sb="2" eb="3">
      <t>カイ</t>
    </rPh>
    <rPh sb="3" eb="4">
      <t>トキ</t>
    </rPh>
    <rPh sb="5" eb="7">
      <t>テイシュツ</t>
    </rPh>
    <rPh sb="14" eb="15">
      <t>ホン</t>
    </rPh>
    <rPh sb="15" eb="16">
      <t>ヒョウ</t>
    </rPh>
    <rPh sb="16" eb="19">
      <t>テイシュツゴ</t>
    </rPh>
    <rPh sb="20" eb="22">
      <t>ヘンコウ</t>
    </rPh>
    <rPh sb="23" eb="24">
      <t>ミト</t>
    </rPh>
    <phoneticPr fontId="2"/>
  </si>
  <si>
    <t>↓セルをクリックすると、セル右側に▼マークが出てきます。▼マークをクリックすると、学校一覧が表示されます。リストから学校名を選択してください。</t>
    <rPh sb="14" eb="16">
      <t>ミギガワ</t>
    </rPh>
    <rPh sb="22" eb="23">
      <t>デ</t>
    </rPh>
    <rPh sb="41" eb="43">
      <t>ガッコウ</t>
    </rPh>
    <rPh sb="43" eb="45">
      <t>イチラン</t>
    </rPh>
    <rPh sb="46" eb="48">
      <t>ヒョウジ</t>
    </rPh>
    <rPh sb="58" eb="61">
      <t>ガッコウメイ</t>
    </rPh>
    <rPh sb="62" eb="64">
      <t>センタク</t>
    </rPh>
    <phoneticPr fontId="2"/>
  </si>
  <si>
    <t>↑学年は数字のみ入力してください</t>
    <rPh sb="1" eb="3">
      <t>ガクネン</t>
    </rPh>
    <rPh sb="4" eb="6">
      <t>スウジ</t>
    </rPh>
    <rPh sb="8" eb="10">
      <t>ニュウリョク</t>
    </rPh>
    <phoneticPr fontId="2"/>
  </si>
  <si>
    <t>↑学年は数字のみ入力してください。年は不要です。</t>
    <rPh sb="1" eb="3">
      <t>ガクネン</t>
    </rPh>
    <rPh sb="4" eb="6">
      <t>スウジ</t>
    </rPh>
    <rPh sb="8" eb="10">
      <t>ニュウリョク</t>
    </rPh>
    <rPh sb="17" eb="18">
      <t>ネン</t>
    </rPh>
    <rPh sb="19" eb="21">
      <t>フヨウ</t>
    </rPh>
    <phoneticPr fontId="2"/>
  </si>
  <si>
    <t>年</t>
    <rPh sb="0" eb="1">
      <t>ネン</t>
    </rPh>
    <phoneticPr fontId="2"/>
  </si>
  <si>
    <t>実施年</t>
    <rPh sb="0" eb="2">
      <t>ジッシ</t>
    </rPh>
    <rPh sb="2" eb="3">
      <t>ネン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</si>
  <si>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</si>
  <si>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</si>
  <si>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実施月日</t>
    <rPh sb="0" eb="2">
      <t>ジッシ</t>
    </rPh>
    <rPh sb="2" eb="4">
      <t>ツキヒ</t>
    </rPh>
    <phoneticPr fontId="2"/>
  </si>
  <si>
    <t>月</t>
    <rPh sb="0" eb="1">
      <t>ツキ</t>
    </rPh>
    <phoneticPr fontId="2"/>
  </si>
  <si>
    <t>月</t>
    <phoneticPr fontId="2"/>
  </si>
  <si>
    <t>９</t>
    <phoneticPr fontId="2"/>
  </si>
  <si>
    <t>１０</t>
    <phoneticPr fontId="2"/>
  </si>
  <si>
    <t>１１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</si>
  <si>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</si>
  <si>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</si>
  <si>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</si>
  <si>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</si>
  <si>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</si>
  <si>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</si>
  <si>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</si>
  <si>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</si>
  <si>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</si>
  <si>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</si>
  <si>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</si>
  <si>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</si>
  <si>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</si>
  <si>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</si>
  <si>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曜</t>
    <rPh sb="0" eb="1">
      <t>ヨウ</t>
    </rPh>
    <phoneticPr fontId="2"/>
  </si>
  <si>
    <t>ナンバー</t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</si>
  <si>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</si>
  <si>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</si>
  <si>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登録</t>
    <rPh sb="0" eb="2">
      <t>トウロク</t>
    </rPh>
    <phoneticPr fontId="2"/>
  </si>
  <si>
    <t>選手名</t>
    <rPh sb="0" eb="3">
      <t>センシュメイ</t>
    </rPh>
    <phoneticPr fontId="2"/>
  </si>
  <si>
    <t>←校長名を入力してください</t>
    <rPh sb="1" eb="4">
      <t>コウチョウメイ</t>
    </rPh>
    <rPh sb="5" eb="7">
      <t>ニュウリョク</t>
    </rPh>
    <phoneticPr fontId="2"/>
  </si>
  <si>
    <t>令和</t>
    <rPh sb="0" eb="1">
      <t>レイ</t>
    </rPh>
    <rPh sb="1" eb="2">
      <t>ワ</t>
    </rPh>
    <phoneticPr fontId="2"/>
  </si>
  <si>
    <t>串間市立串間</t>
    <rPh sb="0" eb="2">
      <t>クシマ</t>
    </rPh>
    <rPh sb="2" eb="4">
      <t>シリツ</t>
    </rPh>
    <rPh sb="4" eb="6">
      <t>クシマ</t>
    </rPh>
    <phoneticPr fontId="2"/>
  </si>
  <si>
    <t>日南市立日南東郷小</t>
    <rPh sb="0" eb="2">
      <t>ニチナン</t>
    </rPh>
    <rPh sb="2" eb="4">
      <t>シリツ</t>
    </rPh>
    <rPh sb="4" eb="6">
      <t>ニチナン</t>
    </rPh>
    <rPh sb="6" eb="8">
      <t>トウゴウ</t>
    </rPh>
    <rPh sb="8" eb="9">
      <t>ショウ</t>
    </rPh>
    <phoneticPr fontId="2"/>
  </si>
  <si>
    <t>日南市立鵜戸小</t>
    <rPh sb="0" eb="2">
      <t>ニチナン</t>
    </rPh>
    <rPh sb="2" eb="4">
      <t>シリツ</t>
    </rPh>
    <rPh sb="4" eb="6">
      <t>ウド</t>
    </rPh>
    <rPh sb="6" eb="7">
      <t>ショウ</t>
    </rPh>
    <phoneticPr fontId="2"/>
  </si>
  <si>
    <t>木</t>
    <rPh sb="0" eb="1">
      <t>モク</t>
    </rPh>
    <phoneticPr fontId="2"/>
  </si>
  <si>
    <r>
      <t>↓フリガナは</t>
    </r>
    <r>
      <rPr>
        <sz val="9"/>
        <color rgb="FFFF0000"/>
        <rFont val="ＭＳ Ｐゴシック"/>
        <family val="3"/>
        <charset val="128"/>
      </rPr>
      <t>半角で入力</t>
    </r>
    <r>
      <rPr>
        <sz val="9"/>
        <rFont val="ＭＳ Ｐゴシック"/>
        <family val="3"/>
        <charset val="128"/>
      </rPr>
      <t>してください</t>
    </r>
    <rPh sb="6" eb="8">
      <t>ハンカク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</si>
</sst>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8"/>
      <name val="AR P明朝体U"/>
      <family val="1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8" fillId="2" borderId="0" xfId="0" applyFont="1" applyFill="1"/>
    <xf numFmtId="0" fontId="9" fillId="2" borderId="0" xfId="0" applyFont="1" applyFill="1"/>
    <xf numFmtId="0" fontId="5" fillId="0" borderId="0" xfId="0" applyFont="1"/>
    <xf numFmtId="0" fontId="4" fillId="0" borderId="0" xfId="0" applyFo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5" fillId="2" borderId="0" xfId="0" applyFont="1" applyFill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 hidden="1"/>
    </xf>
    <xf numFmtId="0" fontId="0" fillId="0" borderId="4" xfId="0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center"/>
      <protection locked="0" hidden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6</xdr:row>
      <xdr:rowOff>28575</xdr:rowOff>
    </xdr:from>
    <xdr:to>
      <xdr:col>7</xdr:col>
      <xdr:colOff>5191125</xdr:colOff>
      <xdr:row>27</xdr:row>
      <xdr:rowOff>9525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88FAE826-49DF-4913-AA8B-1A2417BC3D93}"/>
            </a:ext>
          </a:extLst>
        </xdr:cNvPr>
        <xdr:cNvSpPr txBox="1">
          <a:spLocks noChangeArrowheads="1"/>
        </xdr:cNvSpPr>
      </xdr:nvSpPr>
      <xdr:spPr bwMode="auto">
        <a:xfrm>
          <a:off x="5400675" y="1190625"/>
          <a:ext cx="4086225" cy="38862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記入に関して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この入力シートに必要なデータを入力してください。すべて入力すると、別シートにある「参加申込書」が完成します。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データはプログラム編成・記録処理に使用しますので、すべて入力してください。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データを入力するのは、この「入力シート」のみです。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他のシートに関しましては、入力や編集（オーダー用紙の区間入力は除く）を行わないようにお願いいたします。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368300</xdr:colOff>
      <xdr:row>1</xdr:row>
      <xdr:rowOff>28575</xdr:rowOff>
    </xdr:from>
    <xdr:to>
      <xdr:col>21</xdr:col>
      <xdr:colOff>558800</xdr:colOff>
      <xdr:row>28</xdr:row>
      <xdr:rowOff>158750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D6AC917C-338B-47CB-82C9-4B9919D044BE}"/>
            </a:ext>
          </a:extLst>
        </xdr:cNvPr>
        <xdr:cNvSpPr txBox="1">
          <a:spLocks noChangeArrowheads="1"/>
        </xdr:cNvSpPr>
      </xdr:nvSpPr>
      <xdr:spPr bwMode="auto">
        <a:xfrm>
          <a:off x="6496050" y="330200"/>
          <a:ext cx="7016750" cy="79724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lnSpc>
              <a:spcPts val="44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参加申込書の提出について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参加申込書は２カ所、提出先があります。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提出先１：須崎先生（飫肥中）</a:t>
          </a: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この参加申込書を印刷し、職印を押印して提出してください。</a:t>
          </a:r>
        </a:p>
        <a:p>
          <a:pPr algn="l" rtl="0">
            <a:lnSpc>
              <a:spcPts val="24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提出先２：富永直樹（串間中）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このファイルを串間中の富永に、要項に記載されたアドレスに送信してください。職印は不要です。</a:t>
          </a:r>
          <a:endParaRPr lang="en-US" altLang="ja-JP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200"/>
            </a:lnSpc>
            <a:defRPr sz="1000"/>
          </a:pPr>
          <a:endParaRPr lang="en-US" altLang="ja-JP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1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先生方のご協力を、よろしくお願いいたします。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511175</xdr:colOff>
      <xdr:row>0</xdr:row>
      <xdr:rowOff>209550</xdr:rowOff>
    </xdr:from>
    <xdr:to>
      <xdr:col>21</xdr:col>
      <xdr:colOff>203216</xdr:colOff>
      <xdr:row>14</xdr:row>
      <xdr:rowOff>301625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E7143491-E66A-40CB-9E07-F428225BACC9}"/>
            </a:ext>
          </a:extLst>
        </xdr:cNvPr>
        <xdr:cNvSpPr txBox="1">
          <a:spLocks noChangeArrowheads="1"/>
        </xdr:cNvSpPr>
      </xdr:nvSpPr>
      <xdr:spPr bwMode="auto">
        <a:xfrm>
          <a:off x="8115300" y="209550"/>
          <a:ext cx="3787791" cy="43783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オーダー用紙の記入・提出について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今年度も昨年同様、オーダー用紙は、区間数字を書き込む形で行います。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オーダー用紙は、名前の左横の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に走る区間の数字を入力または記入してください。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オーダー用紙は、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大会当日の監督会時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に提出してください。オーダー用紙提出後の変更は認められないので、ご注意ください。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165100</xdr:colOff>
      <xdr:row>15</xdr:row>
      <xdr:rowOff>0</xdr:rowOff>
    </xdr:from>
    <xdr:to>
      <xdr:col>23</xdr:col>
      <xdr:colOff>654050</xdr:colOff>
      <xdr:row>18</xdr:row>
      <xdr:rowOff>47625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D31409D4-044D-4D49-9B70-854BD25B5BAF}"/>
            </a:ext>
          </a:extLst>
        </xdr:cNvPr>
        <xdr:cNvSpPr txBox="1">
          <a:spLocks noChangeArrowheads="1"/>
        </xdr:cNvSpPr>
      </xdr:nvSpPr>
      <xdr:spPr bwMode="auto">
        <a:xfrm>
          <a:off x="7086600" y="4667250"/>
          <a:ext cx="6632575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男子区間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１区：４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４区：３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６区：４ｋｍ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女子区間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２区：２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３区：２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４区：２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５区：３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G3" sqref="G3"/>
    </sheetView>
  </sheetViews>
  <sheetFormatPr defaultRowHeight="13.5" x14ac:dyDescent="0.15"/>
  <cols>
    <col min="1" max="1" width="12.75" customWidth="1"/>
    <col min="3" max="3" width="6.625" customWidth="1"/>
    <col min="5" max="5" width="7" customWidth="1"/>
    <col min="6" max="6" width="4.5" customWidth="1"/>
    <col min="7" max="7" width="3.875" customWidth="1"/>
  </cols>
  <sheetData>
    <row r="2" spans="1:13" x14ac:dyDescent="0.15">
      <c r="A2" t="s">
        <v>79</v>
      </c>
      <c r="B2" t="s">
        <v>109</v>
      </c>
      <c r="C2" s="37">
        <v>4</v>
      </c>
      <c r="D2" s="38" t="s">
        <v>78</v>
      </c>
      <c r="F2" t="s">
        <v>80</v>
      </c>
      <c r="G2" s="39">
        <v>17</v>
      </c>
      <c r="H2" t="s">
        <v>81</v>
      </c>
      <c r="L2">
        <f>M2+13</f>
        <v>14</v>
      </c>
      <c r="M2">
        <v>1</v>
      </c>
    </row>
    <row r="3" spans="1:13" x14ac:dyDescent="0.15">
      <c r="D3" s="38"/>
    </row>
    <row r="4" spans="1:13" x14ac:dyDescent="0.15">
      <c r="A4" t="s">
        <v>82</v>
      </c>
      <c r="C4" s="37">
        <v>10</v>
      </c>
      <c r="D4" s="38" t="s">
        <v>83</v>
      </c>
      <c r="E4" s="37">
        <v>20</v>
      </c>
      <c r="F4" s="38" t="s">
        <v>5</v>
      </c>
      <c r="H4" s="37" t="s">
        <v>113</v>
      </c>
      <c r="I4" t="s">
        <v>102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6"/>
  <sheetViews>
    <sheetView tabSelected="1" zoomScaleNormal="100" workbookViewId="0">
      <selection activeCell="C4" sqref="C4:D4"/>
    </sheetView>
  </sheetViews>
  <sheetFormatPr defaultRowHeight="13.5" x14ac:dyDescent="0.15"/>
  <cols>
    <col min="1" max="1" width="6.75" customWidth="1"/>
    <col min="7" max="7" width="4.625" customWidth="1"/>
    <col min="8" max="8" width="69.125" customWidth="1"/>
    <col min="9" max="9" width="5" customWidth="1"/>
    <col min="27" max="27" width="13.25" customWidth="1"/>
    <col min="28" max="28" width="13.375" customWidth="1"/>
  </cols>
  <sheetData>
    <row r="1" spans="1:30" ht="24" x14ac:dyDescent="0.25">
      <c r="A1" s="35" t="str">
        <f>"第"&amp;設定!$G$2&amp;"回　南那珂地区中学校体育大会　駅伝競走大会　入力シート"</f>
        <v>第17回　南那珂地区中学校体育大会　駅伝競走大会　入力シート</v>
      </c>
      <c r="B1" s="1"/>
      <c r="C1" s="1"/>
      <c r="D1" s="1"/>
      <c r="E1" s="1"/>
      <c r="F1" s="1"/>
      <c r="G1" s="1"/>
      <c r="H1" s="1"/>
    </row>
    <row r="2" spans="1:30" x14ac:dyDescent="0.15">
      <c r="A2" s="1"/>
      <c r="B2" s="1"/>
      <c r="C2" s="1"/>
      <c r="D2" s="1"/>
      <c r="E2" s="1"/>
      <c r="F2" s="1"/>
      <c r="G2" s="1"/>
      <c r="H2" s="1"/>
    </row>
    <row r="3" spans="1:30" x14ac:dyDescent="0.15">
      <c r="A3" s="1"/>
      <c r="B3" s="1"/>
      <c r="C3" s="20" t="s">
        <v>75</v>
      </c>
      <c r="D3" s="1"/>
      <c r="E3" s="1"/>
      <c r="F3" s="1"/>
      <c r="G3" s="1"/>
      <c r="H3" s="1"/>
      <c r="AA3" t="s">
        <v>0</v>
      </c>
      <c r="AB3" t="s">
        <v>3</v>
      </c>
    </row>
    <row r="4" spans="1:30" x14ac:dyDescent="0.15">
      <c r="A4" s="44" t="s">
        <v>0</v>
      </c>
      <c r="B4" s="44"/>
      <c r="C4" s="45"/>
      <c r="D4" s="46"/>
      <c r="E4" s="3" t="s">
        <v>1</v>
      </c>
      <c r="F4" s="20"/>
      <c r="G4" s="1"/>
      <c r="H4" s="1"/>
    </row>
    <row r="5" spans="1:30" x14ac:dyDescent="0.15">
      <c r="A5" s="50" t="s">
        <v>3</v>
      </c>
      <c r="B5" s="51"/>
      <c r="C5" s="47"/>
      <c r="D5" s="48"/>
      <c r="E5" s="49"/>
      <c r="F5" s="20" t="s">
        <v>108</v>
      </c>
      <c r="G5" s="1"/>
      <c r="H5" s="1"/>
      <c r="AA5" t="s">
        <v>14</v>
      </c>
      <c r="AC5" s="19" t="s">
        <v>35</v>
      </c>
      <c r="AD5" s="19" t="s">
        <v>85</v>
      </c>
    </row>
    <row r="6" spans="1:30" x14ac:dyDescent="0.15">
      <c r="A6" s="44" t="s">
        <v>4</v>
      </c>
      <c r="B6" s="44"/>
      <c r="C6" s="41"/>
      <c r="D6" s="40" t="s">
        <v>84</v>
      </c>
      <c r="E6" s="36"/>
      <c r="F6" s="2" t="s">
        <v>5</v>
      </c>
      <c r="G6" s="20" t="s">
        <v>51</v>
      </c>
      <c r="H6" s="1"/>
      <c r="AA6" t="s">
        <v>15</v>
      </c>
      <c r="AC6" s="19" t="s">
        <v>36</v>
      </c>
      <c r="AD6" s="19" t="s">
        <v>86</v>
      </c>
    </row>
    <row r="7" spans="1:30" x14ac:dyDescent="0.15">
      <c r="A7" s="1"/>
      <c r="B7" s="1"/>
      <c r="C7" s="1"/>
      <c r="D7" s="1"/>
      <c r="E7" s="1"/>
      <c r="F7" s="1"/>
      <c r="G7" s="1"/>
      <c r="H7" s="1"/>
      <c r="AA7" t="s">
        <v>16</v>
      </c>
      <c r="AC7" s="19" t="s">
        <v>37</v>
      </c>
      <c r="AD7" s="19" t="s">
        <v>87</v>
      </c>
    </row>
    <row r="8" spans="1:30" x14ac:dyDescent="0.15">
      <c r="A8" s="1" t="s">
        <v>31</v>
      </c>
      <c r="B8" s="1"/>
      <c r="C8" s="1"/>
      <c r="D8" s="1"/>
      <c r="E8" s="1"/>
      <c r="F8" s="1"/>
      <c r="G8" s="1"/>
      <c r="H8" s="1"/>
      <c r="AA8" t="s">
        <v>111</v>
      </c>
      <c r="AC8" s="19" t="s">
        <v>38</v>
      </c>
    </row>
    <row r="9" spans="1:30" x14ac:dyDescent="0.15">
      <c r="A9" s="2"/>
      <c r="B9" s="3" t="s">
        <v>8</v>
      </c>
      <c r="C9" s="3" t="s">
        <v>9</v>
      </c>
      <c r="D9" s="3" t="s">
        <v>10</v>
      </c>
      <c r="E9" s="3" t="s">
        <v>11</v>
      </c>
      <c r="F9" s="1"/>
      <c r="G9" s="1"/>
      <c r="H9" s="1"/>
      <c r="AA9" t="s">
        <v>17</v>
      </c>
      <c r="AC9" s="19" t="s">
        <v>30</v>
      </c>
    </row>
    <row r="10" spans="1:30" x14ac:dyDescent="0.15">
      <c r="A10" s="3" t="s">
        <v>32</v>
      </c>
      <c r="B10" s="33"/>
      <c r="C10" s="33"/>
      <c r="D10" s="33"/>
      <c r="E10" s="33"/>
      <c r="F10" s="1"/>
      <c r="G10" s="1"/>
      <c r="H10" s="1"/>
      <c r="AA10" t="s">
        <v>112</v>
      </c>
      <c r="AC10" s="19" t="s">
        <v>39</v>
      </c>
    </row>
    <row r="11" spans="1:30" x14ac:dyDescent="0.15">
      <c r="A11" s="3" t="s">
        <v>33</v>
      </c>
      <c r="B11" s="33"/>
      <c r="C11" s="33"/>
      <c r="D11" s="33"/>
      <c r="E11" s="33"/>
      <c r="F11" s="20" t="s">
        <v>34</v>
      </c>
      <c r="G11" s="1"/>
      <c r="H11" s="1"/>
      <c r="AA11" t="s">
        <v>19</v>
      </c>
      <c r="AC11" s="19" t="s">
        <v>40</v>
      </c>
    </row>
    <row r="12" spans="1:30" s="6" customFormat="1" ht="29.25" customHeight="1" x14ac:dyDescent="0.15">
      <c r="A12" s="4" t="s">
        <v>6</v>
      </c>
      <c r="B12" s="5"/>
      <c r="C12" s="5"/>
      <c r="D12" s="5"/>
      <c r="E12" s="5"/>
      <c r="F12" s="5"/>
      <c r="G12" s="5"/>
      <c r="H12" s="5"/>
      <c r="AA12" t="s">
        <v>20</v>
      </c>
      <c r="AB12"/>
      <c r="AC12" s="19" t="s">
        <v>41</v>
      </c>
    </row>
    <row r="13" spans="1:30" x14ac:dyDescent="0.15">
      <c r="A13" s="1" t="s">
        <v>7</v>
      </c>
      <c r="B13" s="1"/>
      <c r="C13" s="1"/>
      <c r="D13" s="20" t="s">
        <v>114</v>
      </c>
      <c r="E13" s="1"/>
      <c r="F13" s="1"/>
      <c r="G13" s="1"/>
      <c r="H13" s="1"/>
      <c r="AA13" t="s">
        <v>18</v>
      </c>
      <c r="AC13" s="19" t="s">
        <v>42</v>
      </c>
    </row>
    <row r="14" spans="1:30" x14ac:dyDescent="0.15">
      <c r="A14" s="2"/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1"/>
      <c r="H14" s="1"/>
      <c r="AA14" t="s">
        <v>110</v>
      </c>
      <c r="AC14" s="19" t="s">
        <v>43</v>
      </c>
    </row>
    <row r="15" spans="1:30" x14ac:dyDescent="0.15">
      <c r="A15" s="3">
        <v>1</v>
      </c>
      <c r="B15" s="33"/>
      <c r="C15" s="33"/>
      <c r="D15" s="33"/>
      <c r="E15" s="33"/>
      <c r="F15" s="34"/>
      <c r="G15" s="21" t="e">
        <f>VLOOKUP(F15,$AA$23:$AB$25,2,FALSE)</f>
        <v>#N/A</v>
      </c>
      <c r="H15" s="1"/>
      <c r="AA15" t="s">
        <v>21</v>
      </c>
      <c r="AC15" s="19" t="s">
        <v>44</v>
      </c>
    </row>
    <row r="16" spans="1:30" x14ac:dyDescent="0.15">
      <c r="A16" s="3">
        <v>2</v>
      </c>
      <c r="B16" s="33"/>
      <c r="C16" s="33"/>
      <c r="D16" s="33"/>
      <c r="E16" s="33"/>
      <c r="F16" s="34"/>
      <c r="G16" s="21" t="e">
        <f t="shared" ref="G16:G35" si="0">VLOOKUP(F16,$AA$23:$AB$25,2,FALSE)</f>
        <v>#N/A</v>
      </c>
      <c r="H16" s="1"/>
      <c r="AC16" s="19" t="s">
        <v>45</v>
      </c>
    </row>
    <row r="17" spans="1:29" x14ac:dyDescent="0.15">
      <c r="A17" s="3">
        <v>3</v>
      </c>
      <c r="B17" s="33"/>
      <c r="C17" s="33"/>
      <c r="D17" s="33"/>
      <c r="E17" s="33"/>
      <c r="F17" s="34"/>
      <c r="G17" s="21" t="e">
        <f t="shared" si="0"/>
        <v>#N/A</v>
      </c>
      <c r="H17" s="1"/>
      <c r="AC17" s="19" t="s">
        <v>46</v>
      </c>
    </row>
    <row r="18" spans="1:29" x14ac:dyDescent="0.15">
      <c r="A18" s="3">
        <v>4</v>
      </c>
      <c r="B18" s="33"/>
      <c r="C18" s="33"/>
      <c r="D18" s="33"/>
      <c r="E18" s="33"/>
      <c r="F18" s="34"/>
      <c r="G18" s="21" t="e">
        <f t="shared" si="0"/>
        <v>#N/A</v>
      </c>
      <c r="H18" s="1"/>
      <c r="AC18" s="19" t="s">
        <v>47</v>
      </c>
    </row>
    <row r="19" spans="1:29" x14ac:dyDescent="0.15">
      <c r="A19" s="3">
        <v>5</v>
      </c>
      <c r="B19" s="33"/>
      <c r="C19" s="33"/>
      <c r="D19" s="33"/>
      <c r="E19" s="33"/>
      <c r="F19" s="34"/>
      <c r="G19" s="21" t="e">
        <f t="shared" si="0"/>
        <v>#N/A</v>
      </c>
      <c r="H19" s="1"/>
      <c r="AC19" s="19" t="s">
        <v>48</v>
      </c>
    </row>
    <row r="20" spans="1:29" x14ac:dyDescent="0.15">
      <c r="A20" s="3">
        <v>6</v>
      </c>
      <c r="B20" s="33"/>
      <c r="C20" s="33"/>
      <c r="D20" s="33"/>
      <c r="E20" s="33"/>
      <c r="F20" s="34"/>
      <c r="G20" s="21" t="e">
        <f t="shared" si="0"/>
        <v>#N/A</v>
      </c>
      <c r="H20" s="1"/>
      <c r="AC20" s="19" t="s">
        <v>49</v>
      </c>
    </row>
    <row r="21" spans="1:29" x14ac:dyDescent="0.15">
      <c r="A21" s="3">
        <v>7</v>
      </c>
      <c r="B21" s="33"/>
      <c r="C21" s="33"/>
      <c r="D21" s="33"/>
      <c r="E21" s="33"/>
      <c r="F21" s="34"/>
      <c r="G21" s="21" t="e">
        <f t="shared" si="0"/>
        <v>#N/A</v>
      </c>
      <c r="H21" s="1"/>
      <c r="AC21" s="19" t="s">
        <v>50</v>
      </c>
    </row>
    <row r="22" spans="1:29" x14ac:dyDescent="0.15">
      <c r="A22" s="3">
        <v>8</v>
      </c>
      <c r="B22" s="33"/>
      <c r="C22" s="33"/>
      <c r="D22" s="33"/>
      <c r="E22" s="33"/>
      <c r="F22" s="34"/>
      <c r="G22" s="21" t="e">
        <f t="shared" si="0"/>
        <v>#N/A</v>
      </c>
      <c r="H22" s="1"/>
      <c r="AC22" s="19" t="s">
        <v>88</v>
      </c>
    </row>
    <row r="23" spans="1:29" x14ac:dyDescent="0.15">
      <c r="A23" s="3">
        <v>9</v>
      </c>
      <c r="B23" s="33"/>
      <c r="C23" s="33"/>
      <c r="D23" s="33"/>
      <c r="E23" s="33"/>
      <c r="F23" s="34"/>
      <c r="G23" s="21" t="e">
        <f t="shared" si="0"/>
        <v>#N/A</v>
      </c>
      <c r="H23" s="1"/>
      <c r="AA23">
        <v>1</v>
      </c>
      <c r="AB23" t="s">
        <v>59</v>
      </c>
      <c r="AC23" s="19" t="s">
        <v>89</v>
      </c>
    </row>
    <row r="24" spans="1:29" x14ac:dyDescent="0.15">
      <c r="A24" s="3">
        <v>10</v>
      </c>
      <c r="B24" s="33"/>
      <c r="C24" s="33"/>
      <c r="D24" s="33"/>
      <c r="E24" s="33"/>
      <c r="F24" s="34"/>
      <c r="G24" s="21" t="e">
        <f t="shared" si="0"/>
        <v>#N/A</v>
      </c>
      <c r="H24" s="1"/>
      <c r="AA24">
        <v>2</v>
      </c>
      <c r="AB24" t="s">
        <v>60</v>
      </c>
      <c r="AC24" s="19" t="s">
        <v>90</v>
      </c>
    </row>
    <row r="25" spans="1:29" x14ac:dyDescent="0.15">
      <c r="A25" s="1"/>
      <c r="B25" s="1"/>
      <c r="C25" s="1"/>
      <c r="D25" s="1"/>
      <c r="E25" s="1"/>
      <c r="F25" s="20" t="s">
        <v>76</v>
      </c>
      <c r="G25" s="21"/>
      <c r="H25" s="1"/>
      <c r="AA25">
        <v>3</v>
      </c>
      <c r="AB25" t="s">
        <v>61</v>
      </c>
      <c r="AC25" s="19" t="s">
        <v>91</v>
      </c>
    </row>
    <row r="26" spans="1:29" ht="21.75" customHeight="1" x14ac:dyDescent="0.15">
      <c r="A26" s="1" t="s">
        <v>13</v>
      </c>
      <c r="B26" s="1"/>
      <c r="C26" s="1"/>
      <c r="D26" s="20" t="s">
        <v>114</v>
      </c>
      <c r="E26" s="1"/>
      <c r="F26" s="1"/>
      <c r="G26" s="21"/>
      <c r="H26" s="1"/>
      <c r="AC26" s="19" t="s">
        <v>92</v>
      </c>
    </row>
    <row r="27" spans="1:29" x14ac:dyDescent="0.15">
      <c r="A27" s="3"/>
      <c r="B27" s="3" t="s">
        <v>8</v>
      </c>
      <c r="C27" s="3" t="s">
        <v>9</v>
      </c>
      <c r="D27" s="3" t="s">
        <v>10</v>
      </c>
      <c r="E27" s="3" t="s">
        <v>11</v>
      </c>
      <c r="F27" s="3" t="s">
        <v>12</v>
      </c>
      <c r="G27" s="21"/>
      <c r="H27" s="1"/>
      <c r="AC27" s="19" t="s">
        <v>93</v>
      </c>
    </row>
    <row r="28" spans="1:29" x14ac:dyDescent="0.15">
      <c r="A28" s="3">
        <v>1</v>
      </c>
      <c r="B28" s="33"/>
      <c r="C28" s="33"/>
      <c r="D28" s="33"/>
      <c r="E28" s="33"/>
      <c r="F28" s="34"/>
      <c r="G28" s="21" t="e">
        <f t="shared" si="0"/>
        <v>#N/A</v>
      </c>
      <c r="H28" s="1"/>
      <c r="AC28" s="19" t="s">
        <v>94</v>
      </c>
    </row>
    <row r="29" spans="1:29" x14ac:dyDescent="0.15">
      <c r="A29" s="3">
        <v>2</v>
      </c>
      <c r="B29" s="33"/>
      <c r="C29" s="33"/>
      <c r="D29" s="33"/>
      <c r="E29" s="33"/>
      <c r="F29" s="34"/>
      <c r="G29" s="21" t="e">
        <f t="shared" si="0"/>
        <v>#N/A</v>
      </c>
      <c r="H29" s="1"/>
      <c r="AC29" s="19" t="s">
        <v>95</v>
      </c>
    </row>
    <row r="30" spans="1:29" x14ac:dyDescent="0.15">
      <c r="A30" s="3">
        <v>3</v>
      </c>
      <c r="B30" s="33"/>
      <c r="C30" s="33"/>
      <c r="D30" s="33"/>
      <c r="E30" s="33"/>
      <c r="F30" s="34"/>
      <c r="G30" s="21" t="e">
        <f t="shared" si="0"/>
        <v>#N/A</v>
      </c>
      <c r="H30" s="1"/>
      <c r="AC30" s="19" t="s">
        <v>96</v>
      </c>
    </row>
    <row r="31" spans="1:29" x14ac:dyDescent="0.15">
      <c r="A31" s="3">
        <v>4</v>
      </c>
      <c r="B31" s="33"/>
      <c r="C31" s="33"/>
      <c r="D31" s="33"/>
      <c r="E31" s="33"/>
      <c r="F31" s="34"/>
      <c r="G31" s="21" t="e">
        <f t="shared" si="0"/>
        <v>#N/A</v>
      </c>
      <c r="H31" s="1"/>
      <c r="AC31" s="19" t="s">
        <v>97</v>
      </c>
    </row>
    <row r="32" spans="1:29" x14ac:dyDescent="0.15">
      <c r="A32" s="3">
        <v>5</v>
      </c>
      <c r="B32" s="33"/>
      <c r="C32" s="33"/>
      <c r="D32" s="33"/>
      <c r="E32" s="33"/>
      <c r="F32" s="34"/>
      <c r="G32" s="21" t="e">
        <f t="shared" si="0"/>
        <v>#N/A</v>
      </c>
      <c r="H32" s="1"/>
      <c r="AC32" s="19" t="s">
        <v>98</v>
      </c>
    </row>
    <row r="33" spans="1:29" x14ac:dyDescent="0.15">
      <c r="A33" s="3">
        <v>6</v>
      </c>
      <c r="B33" s="33"/>
      <c r="C33" s="33"/>
      <c r="D33" s="33"/>
      <c r="E33" s="33"/>
      <c r="F33" s="34"/>
      <c r="G33" s="21" t="e">
        <f t="shared" si="0"/>
        <v>#N/A</v>
      </c>
      <c r="H33" s="1"/>
      <c r="AC33" s="19" t="s">
        <v>99</v>
      </c>
    </row>
    <row r="34" spans="1:29" x14ac:dyDescent="0.15">
      <c r="A34" s="3">
        <v>7</v>
      </c>
      <c r="B34" s="33"/>
      <c r="C34" s="33"/>
      <c r="D34" s="33"/>
      <c r="E34" s="33"/>
      <c r="F34" s="34"/>
      <c r="G34" s="21" t="e">
        <f t="shared" si="0"/>
        <v>#N/A</v>
      </c>
      <c r="H34" s="1"/>
      <c r="AC34" s="19" t="s">
        <v>100</v>
      </c>
    </row>
    <row r="35" spans="1:29" x14ac:dyDescent="0.15">
      <c r="A35" s="3">
        <v>8</v>
      </c>
      <c r="B35" s="33"/>
      <c r="C35" s="33"/>
      <c r="D35" s="33"/>
      <c r="E35" s="33"/>
      <c r="F35" s="34"/>
      <c r="G35" s="21" t="e">
        <f t="shared" si="0"/>
        <v>#N/A</v>
      </c>
      <c r="H35" s="1"/>
      <c r="AC35" s="19" t="s">
        <v>101</v>
      </c>
    </row>
    <row r="36" spans="1:29" x14ac:dyDescent="0.15">
      <c r="A36" s="1"/>
      <c r="B36" s="1"/>
      <c r="C36" s="1"/>
      <c r="D36" s="1"/>
      <c r="E36" s="1"/>
      <c r="F36" s="20" t="s">
        <v>77</v>
      </c>
      <c r="G36" s="1"/>
      <c r="H36" s="1"/>
    </row>
  </sheetData>
  <protectedRanges>
    <protectedRange sqref="C4 E6 B10:E11 B15:F24 B28:F35 C6" name="範囲1"/>
  </protectedRanges>
  <mergeCells count="5">
    <mergeCell ref="A6:B6"/>
    <mergeCell ref="C4:D4"/>
    <mergeCell ref="C5:E5"/>
    <mergeCell ref="A4:B4"/>
    <mergeCell ref="A5:B5"/>
  </mergeCells>
  <phoneticPr fontId="2"/>
  <conditionalFormatting sqref="C5">
    <cfRule type="expression" dxfId="2" priority="1" stopIfTrue="1">
      <formula>#N/A</formula>
    </cfRule>
  </conditionalFormatting>
  <dataValidations count="4">
    <dataValidation type="list" allowBlank="1" showInputMessage="1" showErrorMessage="1" sqref="E6">
      <formula1>$AC$5:$AC$35</formula1>
    </dataValidation>
    <dataValidation type="list" allowBlank="1" showInputMessage="1" showErrorMessage="1" sqref="C4:D4">
      <formula1>$AA$4:$AA$21</formula1>
    </dataValidation>
    <dataValidation imeMode="halfKatakana" allowBlank="1" showInputMessage="1" showErrorMessage="1" sqref="D15:E24 D10:E11 D28:E35"/>
    <dataValidation type="list" allowBlank="1" showInputMessage="1" showErrorMessage="1" sqref="C6">
      <formula1>$AD$5:$AD$7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3"/>
  <sheetViews>
    <sheetView view="pageBreakPreview" zoomScale="60" zoomScaleNormal="100" workbookViewId="0">
      <selection activeCell="D29" sqref="D29:I29"/>
    </sheetView>
  </sheetViews>
  <sheetFormatPr defaultColWidth="9" defaultRowHeight="13.5" x14ac:dyDescent="0.15"/>
  <cols>
    <col min="1" max="1" width="1.875" style="6" customWidth="1"/>
    <col min="2" max="2" width="4.625" style="6" customWidth="1"/>
    <col min="3" max="4" width="11.25" style="6" customWidth="1"/>
    <col min="5" max="5" width="7.25" style="6" customWidth="1"/>
    <col min="6" max="6" width="5.625" style="6" customWidth="1"/>
    <col min="7" max="7" width="4.25" style="6" customWidth="1"/>
    <col min="8" max="8" width="4.625" style="6" customWidth="1"/>
    <col min="9" max="10" width="11.25" style="6" customWidth="1"/>
    <col min="11" max="11" width="7.25" style="6" customWidth="1"/>
    <col min="12" max="16384" width="9" style="6"/>
  </cols>
  <sheetData>
    <row r="1" spans="1:11" ht="24" x14ac:dyDescent="0.15">
      <c r="A1" s="54" t="str">
        <f>"第"&amp;設定!$G$2&amp;"回　男子・女子"</f>
        <v>第17回　男子・女子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7.5" customHeight="1" x14ac:dyDescent="0.15"/>
    <row r="3" spans="1:11" ht="24" x14ac:dyDescent="0.1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7.5" customHeight="1" x14ac:dyDescent="0.15"/>
    <row r="5" spans="1:11" ht="24" x14ac:dyDescent="0.15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30" customHeight="1" x14ac:dyDescent="0.15">
      <c r="C7" s="10" t="s">
        <v>0</v>
      </c>
      <c r="D7" s="55" t="str">
        <f>CONCATENATE(入力シート!C4,入力シート!E4)</f>
        <v>中学校</v>
      </c>
      <c r="E7" s="56"/>
      <c r="F7" s="56"/>
      <c r="G7" s="56"/>
      <c r="H7" s="56"/>
      <c r="I7" s="56"/>
      <c r="J7" s="57"/>
    </row>
    <row r="8" spans="1:11" ht="30" customHeight="1" x14ac:dyDescent="0.15">
      <c r="C8" s="10" t="s">
        <v>24</v>
      </c>
      <c r="D8" s="58" t="str">
        <f>CONCATENATE(入力シート!B10,"　",入力シート!C10)</f>
        <v>　</v>
      </c>
      <c r="E8" s="58"/>
      <c r="F8" s="58"/>
      <c r="G8" s="58"/>
      <c r="H8" s="58"/>
      <c r="I8" s="58"/>
      <c r="J8" s="58"/>
    </row>
    <row r="9" spans="1:11" ht="30" customHeight="1" x14ac:dyDescent="0.15">
      <c r="C9" s="10" t="s">
        <v>28</v>
      </c>
      <c r="D9" s="58" t="str">
        <f>CONCATENATE(入力シート!B11,"　",入力シート!C11)</f>
        <v>　</v>
      </c>
      <c r="E9" s="58"/>
      <c r="F9" s="58"/>
      <c r="G9" s="58"/>
      <c r="H9" s="58"/>
      <c r="I9" s="58"/>
      <c r="J9" s="58"/>
    </row>
    <row r="11" spans="1:11" ht="17.25" x14ac:dyDescent="0.15">
      <c r="B11" s="14" t="s">
        <v>6</v>
      </c>
    </row>
    <row r="13" spans="1:11" ht="17.25" x14ac:dyDescent="0.15">
      <c r="C13" s="14" t="s">
        <v>7</v>
      </c>
      <c r="I13" s="14" t="s">
        <v>13</v>
      </c>
    </row>
    <row r="15" spans="1:11" ht="30" customHeight="1" x14ac:dyDescent="0.15">
      <c r="B15" s="8"/>
      <c r="C15" s="61" t="s">
        <v>26</v>
      </c>
      <c r="D15" s="61"/>
      <c r="E15" s="11" t="s">
        <v>25</v>
      </c>
      <c r="F15" s="16"/>
      <c r="G15" s="12"/>
      <c r="H15" s="13"/>
      <c r="I15" s="61" t="s">
        <v>26</v>
      </c>
      <c r="J15" s="61"/>
      <c r="K15" s="11" t="s">
        <v>25</v>
      </c>
    </row>
    <row r="16" spans="1:11" ht="30" customHeight="1" x14ac:dyDescent="0.15">
      <c r="B16" s="9">
        <v>1</v>
      </c>
      <c r="C16" s="60" t="str">
        <f>CONCATENATE(入力シート!B15,"　",入力シート!C15)</f>
        <v>　</v>
      </c>
      <c r="D16" s="60"/>
      <c r="E16" s="10">
        <f>入力シート!F15</f>
        <v>0</v>
      </c>
      <c r="F16" s="17"/>
      <c r="H16" s="9">
        <v>1</v>
      </c>
      <c r="I16" s="60" t="str">
        <f>CONCATENATE(入力シート!B28,"　",入力シート!C28)</f>
        <v>　</v>
      </c>
      <c r="J16" s="60"/>
      <c r="K16" s="10">
        <f>入力シート!F28</f>
        <v>0</v>
      </c>
    </row>
    <row r="17" spans="1:11" ht="30" customHeight="1" x14ac:dyDescent="0.15">
      <c r="B17" s="9">
        <v>2</v>
      </c>
      <c r="C17" s="60" t="str">
        <f>CONCATENATE(入力シート!B16,"　",入力シート!C16)</f>
        <v>　</v>
      </c>
      <c r="D17" s="60"/>
      <c r="E17" s="10">
        <f>入力シート!F16</f>
        <v>0</v>
      </c>
      <c r="F17" s="17"/>
      <c r="H17" s="9">
        <v>2</v>
      </c>
      <c r="I17" s="60" t="str">
        <f>CONCATENATE(入力シート!B29,"　",入力シート!C29)</f>
        <v>　</v>
      </c>
      <c r="J17" s="60"/>
      <c r="K17" s="10">
        <f>入力シート!F29</f>
        <v>0</v>
      </c>
    </row>
    <row r="18" spans="1:11" ht="30" customHeight="1" x14ac:dyDescent="0.15">
      <c r="B18" s="9">
        <v>3</v>
      </c>
      <c r="C18" s="60" t="str">
        <f>CONCATENATE(入力シート!B17,"　",入力シート!C17)</f>
        <v>　</v>
      </c>
      <c r="D18" s="60"/>
      <c r="E18" s="10">
        <f>入力シート!F17</f>
        <v>0</v>
      </c>
      <c r="F18" s="17"/>
      <c r="H18" s="9">
        <v>3</v>
      </c>
      <c r="I18" s="60" t="str">
        <f>CONCATENATE(入力シート!B30,"　",入力シート!C30)</f>
        <v>　</v>
      </c>
      <c r="J18" s="60"/>
      <c r="K18" s="10">
        <f>入力シート!F30</f>
        <v>0</v>
      </c>
    </row>
    <row r="19" spans="1:11" ht="30" customHeight="1" x14ac:dyDescent="0.15">
      <c r="B19" s="9">
        <v>4</v>
      </c>
      <c r="C19" s="60" t="str">
        <f>CONCATENATE(入力シート!B18,"　",入力シート!C18)</f>
        <v>　</v>
      </c>
      <c r="D19" s="60"/>
      <c r="E19" s="10">
        <f>入力シート!F18</f>
        <v>0</v>
      </c>
      <c r="F19" s="17"/>
      <c r="H19" s="9">
        <v>4</v>
      </c>
      <c r="I19" s="60" t="str">
        <f>CONCATENATE(入力シート!B31,"　",入力シート!C31)</f>
        <v>　</v>
      </c>
      <c r="J19" s="60"/>
      <c r="K19" s="10">
        <f>入力シート!F31</f>
        <v>0</v>
      </c>
    </row>
    <row r="20" spans="1:11" ht="30" customHeight="1" x14ac:dyDescent="0.15">
      <c r="B20" s="9">
        <v>5</v>
      </c>
      <c r="C20" s="60" t="str">
        <f>CONCATENATE(入力シート!B19,"　",入力シート!C19)</f>
        <v>　</v>
      </c>
      <c r="D20" s="60"/>
      <c r="E20" s="10">
        <f>入力シート!F19</f>
        <v>0</v>
      </c>
      <c r="F20" s="17"/>
      <c r="H20" s="9">
        <v>5</v>
      </c>
      <c r="I20" s="60" t="str">
        <f>CONCATENATE(入力シート!B32,"　",入力シート!C32)</f>
        <v>　</v>
      </c>
      <c r="J20" s="60"/>
      <c r="K20" s="10">
        <f>入力シート!F32</f>
        <v>0</v>
      </c>
    </row>
    <row r="21" spans="1:11" ht="30" customHeight="1" x14ac:dyDescent="0.15">
      <c r="B21" s="9">
        <v>6</v>
      </c>
      <c r="C21" s="60" t="str">
        <f>CONCATENATE(入力シート!B20,"　",入力シート!C20)</f>
        <v>　</v>
      </c>
      <c r="D21" s="60"/>
      <c r="E21" s="10">
        <f>入力シート!F20</f>
        <v>0</v>
      </c>
      <c r="F21" s="17"/>
      <c r="H21" s="9">
        <v>6</v>
      </c>
      <c r="I21" s="60" t="str">
        <f>CONCATENATE(入力シート!B33,"　",入力シート!C33)</f>
        <v>　</v>
      </c>
      <c r="J21" s="60"/>
      <c r="K21" s="10">
        <f>入力シート!F33</f>
        <v>0</v>
      </c>
    </row>
    <row r="22" spans="1:11" ht="30" customHeight="1" x14ac:dyDescent="0.15">
      <c r="B22" s="9">
        <v>7</v>
      </c>
      <c r="C22" s="60" t="str">
        <f>CONCATENATE(入力シート!B21,"　",入力シート!C21)</f>
        <v>　</v>
      </c>
      <c r="D22" s="60"/>
      <c r="E22" s="10">
        <f>入力シート!F21</f>
        <v>0</v>
      </c>
      <c r="F22" s="17"/>
      <c r="H22" s="9">
        <v>7</v>
      </c>
      <c r="I22" s="60" t="str">
        <f>CONCATENATE(入力シート!B34,"　",入力シート!C34)</f>
        <v>　</v>
      </c>
      <c r="J22" s="60"/>
      <c r="K22" s="10">
        <f>入力シート!F34</f>
        <v>0</v>
      </c>
    </row>
    <row r="23" spans="1:11" ht="30" customHeight="1" x14ac:dyDescent="0.15">
      <c r="B23" s="9">
        <v>8</v>
      </c>
      <c r="C23" s="60" t="str">
        <f>CONCATENATE(入力シート!B22,"　",入力シート!C22)</f>
        <v>　</v>
      </c>
      <c r="D23" s="60"/>
      <c r="E23" s="10">
        <f>入力シート!F22</f>
        <v>0</v>
      </c>
      <c r="F23" s="17"/>
      <c r="H23" s="9">
        <v>8</v>
      </c>
      <c r="I23" s="60" t="str">
        <f>CONCATENATE(入力シート!B35,"　",入力シート!C35)</f>
        <v>　</v>
      </c>
      <c r="J23" s="60"/>
      <c r="K23" s="10">
        <f>入力シート!F35</f>
        <v>0</v>
      </c>
    </row>
    <row r="24" spans="1:11" ht="30" customHeight="1" x14ac:dyDescent="0.15">
      <c r="B24" s="9">
        <v>9</v>
      </c>
      <c r="C24" s="60" t="str">
        <f>CONCATENATE(入力シート!B23,"　",入力シート!C23)</f>
        <v>　</v>
      </c>
      <c r="D24" s="60"/>
      <c r="E24" s="10">
        <f>入力シート!F23</f>
        <v>0</v>
      </c>
      <c r="F24" s="17"/>
    </row>
    <row r="25" spans="1:11" ht="30" customHeight="1" x14ac:dyDescent="0.15">
      <c r="B25" s="9">
        <v>10</v>
      </c>
      <c r="C25" s="60" t="str">
        <f>CONCATENATE(入力シート!B24,"　",入力シート!C24)</f>
        <v>　</v>
      </c>
      <c r="D25" s="60"/>
      <c r="E25" s="10">
        <f>入力シート!F24</f>
        <v>0</v>
      </c>
      <c r="F25" s="17"/>
    </row>
    <row r="27" spans="1:11" ht="24" customHeight="1" x14ac:dyDescent="0.15">
      <c r="A27" s="52" t="s">
        <v>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7.5" customHeight="1" x14ac:dyDescent="0.15"/>
    <row r="29" spans="1:11" ht="30" customHeight="1" x14ac:dyDescent="0.15">
      <c r="D29" s="53" t="str">
        <f>CONCATENATE("　令和",設定!$C$2,"年",入力シート!C6,"月",入力シート!E6,"日")</f>
        <v>　令和4年月日</v>
      </c>
      <c r="E29" s="53"/>
      <c r="F29" s="53"/>
      <c r="G29" s="53"/>
      <c r="H29" s="53"/>
      <c r="I29" s="53"/>
    </row>
    <row r="31" spans="1:11" ht="30" customHeight="1" x14ac:dyDescent="0.15">
      <c r="D31" s="18" t="s">
        <v>0</v>
      </c>
      <c r="E31" s="59" t="str">
        <f>CONCATENATE("　　",入力シート!C4,入力シート!E4)</f>
        <v>　　中学校</v>
      </c>
      <c r="F31" s="59"/>
      <c r="G31" s="59"/>
      <c r="H31" s="59"/>
      <c r="I31" s="59"/>
      <c r="J31" s="59"/>
    </row>
    <row r="32" spans="1:11" ht="21" customHeight="1" x14ac:dyDescent="0.15"/>
    <row r="33" spans="4:10" ht="30" customHeight="1" x14ac:dyDescent="0.15">
      <c r="D33" s="18" t="s">
        <v>3</v>
      </c>
      <c r="E33" s="54">
        <f>入力シート!C5</f>
        <v>0</v>
      </c>
      <c r="F33" s="54"/>
      <c r="G33" s="54"/>
      <c r="H33" s="54"/>
      <c r="I33" s="54"/>
      <c r="J33" s="15" t="s">
        <v>29</v>
      </c>
    </row>
  </sheetData>
  <sheetProtection algorithmName="SHA-512" hashValue="LNahnL67yedCA5QOI2rrliobTNt28UQR9khY6X5ipttJlqPchdseG7eKSgT12hlwa3OhmXX1XhPOx5Yjwc/q8A==" saltValue="P+NUoToipJSsC2vx4BCgKg==" spinCount="100000" sheet="1"/>
  <mergeCells count="30">
    <mergeCell ref="A1:K1"/>
    <mergeCell ref="A3:K3"/>
    <mergeCell ref="A5:K5"/>
    <mergeCell ref="I22:J22"/>
    <mergeCell ref="I15:J15"/>
    <mergeCell ref="I16:J16"/>
    <mergeCell ref="I17:J17"/>
    <mergeCell ref="I18:J18"/>
    <mergeCell ref="I21:J21"/>
    <mergeCell ref="C19:D19"/>
    <mergeCell ref="C20:D20"/>
    <mergeCell ref="C21:D21"/>
    <mergeCell ref="I19:J19"/>
    <mergeCell ref="C15:D15"/>
    <mergeCell ref="C16:D16"/>
    <mergeCell ref="C17:D17"/>
    <mergeCell ref="A27:K27"/>
    <mergeCell ref="D29:I29"/>
    <mergeCell ref="E33:I33"/>
    <mergeCell ref="D7:J7"/>
    <mergeCell ref="D8:J8"/>
    <mergeCell ref="D9:J9"/>
    <mergeCell ref="E31:J31"/>
    <mergeCell ref="I23:J23"/>
    <mergeCell ref="C23:D23"/>
    <mergeCell ref="C24:D24"/>
    <mergeCell ref="C22:D22"/>
    <mergeCell ref="C25:D25"/>
    <mergeCell ref="C18:D18"/>
    <mergeCell ref="I20:J20"/>
  </mergeCells>
  <phoneticPr fontId="2"/>
  <conditionalFormatting sqref="E33:I33 E16:E25 K16:K23 D8:J9">
    <cfRule type="cellIs" dxfId="1" priority="1" stopIfTrue="1" operator="equal">
      <formula>0</formula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Normal="100" zoomScaleSheetLayoutView="100" workbookViewId="0">
      <selection activeCell="F6" sqref="F6"/>
    </sheetView>
  </sheetViews>
  <sheetFormatPr defaultColWidth="9" defaultRowHeight="13.5" x14ac:dyDescent="0.15"/>
  <cols>
    <col min="1" max="1" width="1.875" style="6" customWidth="1"/>
    <col min="2" max="2" width="3.75" style="6" customWidth="1"/>
    <col min="3" max="3" width="5" style="6" customWidth="1"/>
    <col min="4" max="4" width="3.75" style="6" customWidth="1"/>
    <col min="5" max="6" width="11.25" style="6" customWidth="1"/>
    <col min="7" max="7" width="7.25" style="6" customWidth="1"/>
    <col min="8" max="8" width="4.375" style="6" customWidth="1"/>
    <col min="9" max="9" width="3.75" style="6" customWidth="1"/>
    <col min="10" max="10" width="5" style="6" customWidth="1"/>
    <col min="11" max="11" width="3.75" style="6" customWidth="1"/>
    <col min="12" max="13" width="11.25" style="6" customWidth="1"/>
    <col min="14" max="14" width="7.25" style="6" customWidth="1"/>
    <col min="15" max="16384" width="9" style="6"/>
  </cols>
  <sheetData>
    <row r="1" spans="1:14" ht="24" x14ac:dyDescent="0.15">
      <c r="A1" s="54" t="str">
        <f>"第"&amp;設定!$G$2&amp;"回　男子・女子"</f>
        <v>第17回　男子・女子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7.5" customHeight="1" x14ac:dyDescent="0.15"/>
    <row r="3" spans="1:14" ht="24" x14ac:dyDescent="0.1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7.5" customHeight="1" x14ac:dyDescent="0.15"/>
    <row r="5" spans="1:14" ht="24" x14ac:dyDescent="0.15">
      <c r="A5" s="54" t="s">
        <v>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7" spans="1:14" ht="28.5" x14ac:dyDescent="0.15">
      <c r="C7" s="63" t="s">
        <v>66</v>
      </c>
      <c r="D7" s="63"/>
      <c r="E7" s="64"/>
      <c r="F7" s="62" t="str">
        <f>CONCATENATE(入力シート!C4,入力シート!E4)</f>
        <v>中学校</v>
      </c>
      <c r="G7" s="62"/>
      <c r="H7" s="62"/>
      <c r="I7" s="62"/>
      <c r="J7" s="62"/>
      <c r="K7" s="62"/>
      <c r="L7" s="62"/>
      <c r="M7" s="15" t="s">
        <v>65</v>
      </c>
    </row>
    <row r="8" spans="1:14" s="30" customFormat="1" ht="28.5" customHeight="1" x14ac:dyDescent="0.2">
      <c r="E8" s="31" t="s">
        <v>7</v>
      </c>
      <c r="L8" s="31" t="s">
        <v>13</v>
      </c>
    </row>
    <row r="9" spans="1:14" ht="30" customHeight="1" x14ac:dyDescent="0.15">
      <c r="C9" s="24"/>
      <c r="D9" s="24"/>
      <c r="E9" s="61" t="s">
        <v>26</v>
      </c>
      <c r="F9" s="61"/>
      <c r="G9" s="11" t="s">
        <v>25</v>
      </c>
      <c r="H9" s="16"/>
      <c r="I9" s="12"/>
      <c r="J9" s="25"/>
      <c r="K9" s="25"/>
      <c r="L9" s="61" t="s">
        <v>26</v>
      </c>
      <c r="M9" s="61"/>
      <c r="N9" s="11" t="s">
        <v>25</v>
      </c>
    </row>
    <row r="10" spans="1:14" ht="30" customHeight="1" x14ac:dyDescent="0.15">
      <c r="B10" s="29" t="s">
        <v>72</v>
      </c>
      <c r="C10" s="32"/>
      <c r="D10" s="26" t="s">
        <v>71</v>
      </c>
      <c r="E10" s="60" t="str">
        <f>CONCATENATE(入力シート!B15,"　",入力シート!C15)</f>
        <v>　</v>
      </c>
      <c r="F10" s="60"/>
      <c r="G10" s="10">
        <f>入力シート!F15</f>
        <v>0</v>
      </c>
      <c r="H10" s="17"/>
      <c r="I10" s="29" t="s">
        <v>72</v>
      </c>
      <c r="J10" s="32"/>
      <c r="K10" s="26" t="s">
        <v>71</v>
      </c>
      <c r="L10" s="60" t="str">
        <f>CONCATENATE(入力シート!B28,"　",入力シート!C28)</f>
        <v>　</v>
      </c>
      <c r="M10" s="60"/>
      <c r="N10" s="10">
        <f>入力シート!F28</f>
        <v>0</v>
      </c>
    </row>
    <row r="11" spans="1:14" ht="30" customHeight="1" x14ac:dyDescent="0.15">
      <c r="B11" s="29" t="s">
        <v>72</v>
      </c>
      <c r="C11" s="32"/>
      <c r="D11" s="26" t="s">
        <v>71</v>
      </c>
      <c r="E11" s="60" t="str">
        <f>CONCATENATE(入力シート!B16,"　",入力シート!C16)</f>
        <v>　</v>
      </c>
      <c r="F11" s="60"/>
      <c r="G11" s="10">
        <f>入力シート!F16</f>
        <v>0</v>
      </c>
      <c r="H11" s="17"/>
      <c r="I11" s="29" t="s">
        <v>72</v>
      </c>
      <c r="J11" s="32"/>
      <c r="K11" s="26" t="s">
        <v>71</v>
      </c>
      <c r="L11" s="60" t="str">
        <f>CONCATENATE(入力シート!B29,"　",入力シート!C29)</f>
        <v>　</v>
      </c>
      <c r="M11" s="60"/>
      <c r="N11" s="10">
        <f>入力シート!F29</f>
        <v>0</v>
      </c>
    </row>
    <row r="12" spans="1:14" ht="30" customHeight="1" x14ac:dyDescent="0.15">
      <c r="B12" s="29" t="s">
        <v>72</v>
      </c>
      <c r="C12" s="32"/>
      <c r="D12" s="26" t="s">
        <v>71</v>
      </c>
      <c r="E12" s="60" t="str">
        <f>CONCATENATE(入力シート!B17,"　",入力シート!C17)</f>
        <v>　</v>
      </c>
      <c r="F12" s="60"/>
      <c r="G12" s="10">
        <f>入力シート!F17</f>
        <v>0</v>
      </c>
      <c r="H12" s="17"/>
      <c r="I12" s="29" t="s">
        <v>72</v>
      </c>
      <c r="J12" s="32"/>
      <c r="K12" s="26" t="s">
        <v>71</v>
      </c>
      <c r="L12" s="60" t="str">
        <f>CONCATENATE(入力シート!B30,"　",入力シート!C30)</f>
        <v>　</v>
      </c>
      <c r="M12" s="60"/>
      <c r="N12" s="10">
        <f>入力シート!F30</f>
        <v>0</v>
      </c>
    </row>
    <row r="13" spans="1:14" ht="30" customHeight="1" x14ac:dyDescent="0.15">
      <c r="B13" s="29" t="s">
        <v>72</v>
      </c>
      <c r="C13" s="32"/>
      <c r="D13" s="26" t="s">
        <v>71</v>
      </c>
      <c r="E13" s="60" t="str">
        <f>CONCATENATE(入力シート!B18,"　",入力シート!C18)</f>
        <v>　</v>
      </c>
      <c r="F13" s="60"/>
      <c r="G13" s="10">
        <f>入力シート!F18</f>
        <v>0</v>
      </c>
      <c r="H13" s="17"/>
      <c r="I13" s="29" t="s">
        <v>72</v>
      </c>
      <c r="J13" s="32"/>
      <c r="K13" s="26" t="s">
        <v>71</v>
      </c>
      <c r="L13" s="60" t="str">
        <f>CONCATENATE(入力シート!B31,"　",入力シート!C31)</f>
        <v>　</v>
      </c>
      <c r="M13" s="60"/>
      <c r="N13" s="10">
        <f>入力シート!F31</f>
        <v>0</v>
      </c>
    </row>
    <row r="14" spans="1:14" ht="30" customHeight="1" x14ac:dyDescent="0.15">
      <c r="B14" s="29" t="s">
        <v>72</v>
      </c>
      <c r="C14" s="32"/>
      <c r="D14" s="26" t="s">
        <v>71</v>
      </c>
      <c r="E14" s="60" t="str">
        <f>CONCATENATE(入力シート!B19,"　",入力シート!C19)</f>
        <v>　</v>
      </c>
      <c r="F14" s="60"/>
      <c r="G14" s="10">
        <f>入力シート!F19</f>
        <v>0</v>
      </c>
      <c r="H14" s="17"/>
      <c r="I14" s="29" t="s">
        <v>72</v>
      </c>
      <c r="J14" s="32"/>
      <c r="K14" s="26" t="s">
        <v>71</v>
      </c>
      <c r="L14" s="60" t="str">
        <f>CONCATENATE(入力シート!B32,"　",入力シート!C32)</f>
        <v>　</v>
      </c>
      <c r="M14" s="60"/>
      <c r="N14" s="10">
        <f>入力シート!F32</f>
        <v>0</v>
      </c>
    </row>
    <row r="15" spans="1:14" ht="30" customHeight="1" x14ac:dyDescent="0.15">
      <c r="B15" s="29" t="s">
        <v>72</v>
      </c>
      <c r="C15" s="32"/>
      <c r="D15" s="26" t="s">
        <v>71</v>
      </c>
      <c r="E15" s="60" t="str">
        <f>CONCATENATE(入力シート!B20,"　",入力シート!C20)</f>
        <v>　</v>
      </c>
      <c r="F15" s="60"/>
      <c r="G15" s="10">
        <f>入力シート!F20</f>
        <v>0</v>
      </c>
      <c r="H15" s="17"/>
      <c r="I15" s="29" t="s">
        <v>72</v>
      </c>
      <c r="J15" s="32"/>
      <c r="K15" s="26" t="s">
        <v>71</v>
      </c>
      <c r="L15" s="60" t="str">
        <f>CONCATENATE(入力シート!B33,"　",入力シート!C33)</f>
        <v>　</v>
      </c>
      <c r="M15" s="60"/>
      <c r="N15" s="10">
        <f>入力シート!F33</f>
        <v>0</v>
      </c>
    </row>
    <row r="16" spans="1:14" ht="30" customHeight="1" x14ac:dyDescent="0.15">
      <c r="B16" s="29" t="s">
        <v>72</v>
      </c>
      <c r="C16" s="32"/>
      <c r="D16" s="26" t="s">
        <v>71</v>
      </c>
      <c r="E16" s="60" t="str">
        <f>CONCATENATE(入力シート!B21,"　",入力シート!C21)</f>
        <v>　</v>
      </c>
      <c r="F16" s="60"/>
      <c r="G16" s="10">
        <f>入力シート!F21</f>
        <v>0</v>
      </c>
      <c r="H16" s="17"/>
      <c r="I16" s="29" t="s">
        <v>72</v>
      </c>
      <c r="J16" s="32"/>
      <c r="K16" s="26" t="s">
        <v>71</v>
      </c>
      <c r="L16" s="60" t="str">
        <f>CONCATENATE(入力シート!B34,"　",入力シート!C34)</f>
        <v>　</v>
      </c>
      <c r="M16" s="60"/>
      <c r="N16" s="10">
        <f>入力シート!F34</f>
        <v>0</v>
      </c>
    </row>
    <row r="17" spans="1:14" ht="30" customHeight="1" x14ac:dyDescent="0.15">
      <c r="B17" s="29" t="s">
        <v>72</v>
      </c>
      <c r="C17" s="32"/>
      <c r="D17" s="26" t="s">
        <v>71</v>
      </c>
      <c r="E17" s="60" t="str">
        <f>CONCATENATE(入力シート!B22,"　",入力シート!C22)</f>
        <v>　</v>
      </c>
      <c r="F17" s="60"/>
      <c r="G17" s="10">
        <f>入力シート!F22</f>
        <v>0</v>
      </c>
      <c r="H17" s="17"/>
      <c r="I17" s="29" t="s">
        <v>72</v>
      </c>
      <c r="J17" s="32"/>
      <c r="K17" s="26" t="s">
        <v>71</v>
      </c>
      <c r="L17" s="60" t="str">
        <f>CONCATENATE(入力シート!B35,"　",入力シート!C35)</f>
        <v>　</v>
      </c>
      <c r="M17" s="60"/>
      <c r="N17" s="10">
        <f>入力シート!F35</f>
        <v>0</v>
      </c>
    </row>
    <row r="18" spans="1:14" ht="30" customHeight="1" x14ac:dyDescent="0.15">
      <c r="B18" s="29" t="s">
        <v>72</v>
      </c>
      <c r="C18" s="32"/>
      <c r="D18" s="26" t="s">
        <v>71</v>
      </c>
      <c r="E18" s="60" t="str">
        <f>CONCATENATE(入力シート!B23,"　",入力シート!C23)</f>
        <v>　</v>
      </c>
      <c r="F18" s="60"/>
      <c r="G18" s="10">
        <f>入力シート!F23</f>
        <v>0</v>
      </c>
      <c r="H18" s="17"/>
      <c r="J18" s="28" t="s">
        <v>70</v>
      </c>
    </row>
    <row r="19" spans="1:14" ht="30" customHeight="1" x14ac:dyDescent="0.15">
      <c r="B19" s="29" t="s">
        <v>72</v>
      </c>
      <c r="C19" s="32"/>
      <c r="D19" s="26" t="s">
        <v>71</v>
      </c>
      <c r="E19" s="60" t="str">
        <f>CONCATENATE(入力シート!B24,"　",入力シート!C24)</f>
        <v>　</v>
      </c>
      <c r="F19" s="60"/>
      <c r="G19" s="10">
        <f>入力シート!F24</f>
        <v>0</v>
      </c>
      <c r="H19" s="17"/>
    </row>
    <row r="20" spans="1:14" ht="30" customHeight="1" x14ac:dyDescent="0.15">
      <c r="C20" s="28" t="s">
        <v>70</v>
      </c>
      <c r="D20" s="28"/>
      <c r="E20" s="27"/>
      <c r="F20" s="27"/>
      <c r="G20" s="27"/>
      <c r="H20" s="17"/>
    </row>
    <row r="21" spans="1:14" ht="30" customHeight="1" x14ac:dyDescent="0.15">
      <c r="C21" s="26"/>
      <c r="D21" s="26"/>
      <c r="E21" s="27"/>
      <c r="F21" s="27"/>
      <c r="G21" s="27"/>
      <c r="H21" s="17"/>
    </row>
    <row r="22" spans="1:14" ht="30" customHeight="1" x14ac:dyDescent="0.15">
      <c r="C22" s="26"/>
      <c r="D22" s="26"/>
      <c r="E22" s="27"/>
      <c r="F22" s="27"/>
      <c r="G22" s="27"/>
      <c r="H22" s="17"/>
    </row>
    <row r="23" spans="1:14" ht="30" customHeight="1" x14ac:dyDescent="0.15">
      <c r="C23" s="26"/>
      <c r="D23" s="26"/>
      <c r="E23" s="27"/>
      <c r="F23" s="27"/>
      <c r="G23" s="27"/>
      <c r="H23" s="17"/>
    </row>
    <row r="24" spans="1:14" ht="27" customHeight="1" x14ac:dyDescent="0.15"/>
    <row r="25" spans="1:14" ht="24" customHeight="1" x14ac:dyDescent="0.15">
      <c r="A25" s="52" t="s">
        <v>67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7.5" customHeight="1" x14ac:dyDescent="0.15"/>
    <row r="27" spans="1:14" ht="24" customHeight="1" x14ac:dyDescent="0.15">
      <c r="A27" s="52" t="str">
        <f>"令和"&amp;設定!$C$2&amp;"年"&amp;設定!$C$4&amp;"月"&amp;設定!$E$4&amp;"日（"&amp;設定!$H$4&amp;"）"</f>
        <v>令和4年10月20日（木）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9" spans="1:14" ht="30" customHeight="1" x14ac:dyDescent="0.15">
      <c r="E29" s="63" t="s">
        <v>68</v>
      </c>
      <c r="F29" s="63"/>
      <c r="G29" s="54" t="str">
        <f>CONCATENATE(入力シート!B10,"　",入力シート!C10)</f>
        <v>　</v>
      </c>
      <c r="H29" s="54"/>
      <c r="I29" s="54"/>
      <c r="J29" s="54"/>
      <c r="K29" s="54"/>
      <c r="L29" s="54"/>
      <c r="M29" s="15" t="s">
        <v>69</v>
      </c>
    </row>
    <row r="30" spans="1:14" ht="24.75" customHeight="1" x14ac:dyDescent="0.15"/>
    <row r="31" spans="1:14" ht="27" customHeight="1" x14ac:dyDescent="0.15">
      <c r="G31" s="65" t="s">
        <v>73</v>
      </c>
      <c r="H31" s="65"/>
      <c r="I31" s="65"/>
      <c r="J31" s="65"/>
      <c r="K31" s="65"/>
    </row>
    <row r="33" spans="1:14" ht="18.75" x14ac:dyDescent="0.15">
      <c r="A33" s="52" t="s">
        <v>74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sheetProtection algorithmName="SHA-512" hashValue="GGy1Z5Gz00Zx5Q1H9t3eSGNEBPNyzaUisTXnUzoEeRxefkzZjvdzigXLSV7L2oLXwMFcpQuBmDGpfsL17fHajg==" saltValue="qHK7iTr6Rl3h4ChmUtnYYg==" spinCount="100000" sheet="1"/>
  <protectedRanges>
    <protectedRange password="CC3D" sqref="C10:C19 J10:J17" name="範囲1"/>
  </protectedRanges>
  <mergeCells count="31">
    <mergeCell ref="A33:N33"/>
    <mergeCell ref="A25:N25"/>
    <mergeCell ref="A27:N27"/>
    <mergeCell ref="E15:F15"/>
    <mergeCell ref="E16:F16"/>
    <mergeCell ref="E18:F18"/>
    <mergeCell ref="E29:F29"/>
    <mergeCell ref="G31:K31"/>
    <mergeCell ref="G29:L29"/>
    <mergeCell ref="L16:M16"/>
    <mergeCell ref="L17:M17"/>
    <mergeCell ref="E10:F10"/>
    <mergeCell ref="E11:F11"/>
    <mergeCell ref="L11:M11"/>
    <mergeCell ref="E19:F19"/>
    <mergeCell ref="E12:F12"/>
    <mergeCell ref="L13:M13"/>
    <mergeCell ref="E17:F17"/>
    <mergeCell ref="L10:M10"/>
    <mergeCell ref="L15:M15"/>
    <mergeCell ref="L12:M12"/>
    <mergeCell ref="L14:M14"/>
    <mergeCell ref="E13:F13"/>
    <mergeCell ref="E14:F14"/>
    <mergeCell ref="A1:N1"/>
    <mergeCell ref="A3:N3"/>
    <mergeCell ref="A5:N5"/>
    <mergeCell ref="E9:F9"/>
    <mergeCell ref="L9:M9"/>
    <mergeCell ref="F7:L7"/>
    <mergeCell ref="C7:E7"/>
  </mergeCells>
  <phoneticPr fontId="2"/>
  <conditionalFormatting sqref="G10:G23 N10:N17 G29:L2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"/>
  <sheetViews>
    <sheetView workbookViewId="0">
      <selection activeCell="B6" sqref="B6:C6"/>
    </sheetView>
  </sheetViews>
  <sheetFormatPr defaultRowHeight="13.5" x14ac:dyDescent="0.15"/>
  <cols>
    <col min="1" max="11" width="11.875" customWidth="1"/>
  </cols>
  <sheetData>
    <row r="1" spans="1:11" ht="29.25" customHeight="1" x14ac:dyDescent="0.3">
      <c r="A1" s="23" t="str">
        <f>CONCATENATE(入力シート!C4,入力シート!E4)</f>
        <v>中学校</v>
      </c>
    </row>
    <row r="2" spans="1:11" ht="29.25" customHeight="1" x14ac:dyDescent="0.15"/>
    <row r="3" spans="1:11" ht="24" x14ac:dyDescent="0.25">
      <c r="A3" s="22" t="s">
        <v>62</v>
      </c>
    </row>
    <row r="4" spans="1:11" x14ac:dyDescent="0.15">
      <c r="A4" s="7" t="s">
        <v>2</v>
      </c>
      <c r="B4" s="7" t="s">
        <v>52</v>
      </c>
      <c r="C4" s="7" t="s">
        <v>53</v>
      </c>
      <c r="D4" s="7" t="s">
        <v>54</v>
      </c>
      <c r="E4" s="7" t="s">
        <v>55</v>
      </c>
      <c r="F4" s="7" t="s">
        <v>56</v>
      </c>
      <c r="G4" s="7" t="s">
        <v>57</v>
      </c>
      <c r="H4" s="7" t="s">
        <v>58</v>
      </c>
      <c r="I4" s="7" t="s">
        <v>58</v>
      </c>
      <c r="J4" s="7" t="s">
        <v>58</v>
      </c>
      <c r="K4" s="7" t="s">
        <v>58</v>
      </c>
    </row>
    <row r="5" spans="1:11" x14ac:dyDescent="0.15">
      <c r="A5" s="7" t="str">
        <f>CONCATENATE(入力シート!$D$10," ",入力シート!$E$10)</f>
        <v xml:space="preserve"> </v>
      </c>
      <c r="B5" s="7" t="str">
        <f>CONCATENATE(入力シート!$D$15," ",入力シート!$E$15)</f>
        <v xml:space="preserve"> </v>
      </c>
      <c r="C5" s="7" t="str">
        <f>CONCATENATE(入力シート!$D$16," ",入力シート!$E$16)</f>
        <v xml:space="preserve"> </v>
      </c>
      <c r="D5" s="7" t="str">
        <f>CONCATENATE(入力シート!$D$17," ",入力シート!$E$17)</f>
        <v xml:space="preserve"> </v>
      </c>
      <c r="E5" s="7" t="str">
        <f>CONCATENATE(入力シート!$D$18," ",入力シート!$E$18)</f>
        <v xml:space="preserve"> </v>
      </c>
      <c r="F5" s="7" t="str">
        <f>CONCATENATE(入力シート!$D$19," ",入力シート!$E$19)</f>
        <v xml:space="preserve"> </v>
      </c>
      <c r="G5" s="7" t="str">
        <f>CONCATENATE(入力シート!$D$20," ",入力シート!$E$20)</f>
        <v xml:space="preserve"> </v>
      </c>
      <c r="H5" s="7" t="str">
        <f>CONCATENATE(入力シート!$D$21," ",入力シート!$E$21)</f>
        <v xml:space="preserve"> </v>
      </c>
      <c r="I5" s="7" t="str">
        <f>CONCATENATE(入力シート!$D$22," ",入力シート!$E$22)</f>
        <v xml:space="preserve"> </v>
      </c>
      <c r="J5" s="7" t="str">
        <f>CONCATENATE(入力シート!$D$23," ",入力シート!$E$23)</f>
        <v xml:space="preserve"> </v>
      </c>
      <c r="K5" s="7" t="str">
        <f>CONCATENATE(入力シート!$D$24," ",入力シート!$E$24)</f>
        <v xml:space="preserve"> </v>
      </c>
    </row>
    <row r="6" spans="1:11" x14ac:dyDescent="0.15">
      <c r="A6" s="7" t="str">
        <f>CONCATENATE(入力シート!$B$10," ",入力シート!$C$10)</f>
        <v xml:space="preserve"> </v>
      </c>
      <c r="B6" s="7" t="e">
        <f>CONCATENATE(入力シート!$B$15," ",入力シート!$C$15,入力シート!$G$15)</f>
        <v>#N/A</v>
      </c>
      <c r="C6" s="7" t="e">
        <f>CONCATENATE(入力シート!$B$16," ",入力シート!$C$16,入力シート!$G$16)</f>
        <v>#N/A</v>
      </c>
      <c r="D6" s="7" t="e">
        <f>CONCATENATE(入力シート!$B$17," ",入力シート!$C$17,入力シート!$G$17)</f>
        <v>#N/A</v>
      </c>
      <c r="E6" s="7" t="e">
        <f>CONCATENATE(入力シート!$B$18," ",入力シート!$C$18,入力シート!$G$18)</f>
        <v>#N/A</v>
      </c>
      <c r="F6" s="7" t="e">
        <f>CONCATENATE(入力シート!$B$19," ",入力シート!$C$19,入力シート!$G$19)</f>
        <v>#N/A</v>
      </c>
      <c r="G6" s="7" t="e">
        <f>CONCATENATE(入力シート!$B$20," ",入力シート!$C$20,入力シート!$G$20)</f>
        <v>#N/A</v>
      </c>
      <c r="H6" s="7" t="e">
        <f>CONCATENATE(入力シート!$B$21," ",入力シート!$C$21,入力シート!$G$21)</f>
        <v>#N/A</v>
      </c>
      <c r="I6" s="7" t="e">
        <f>CONCATENATE(入力シート!$B$22," ",入力シート!$C$22,入力シート!$G$22)</f>
        <v>#N/A</v>
      </c>
      <c r="J6" s="7" t="e">
        <f>CONCATENATE(入力シート!$B$23," ",入力シート!$C$23,入力シート!$G$23)</f>
        <v>#N/A</v>
      </c>
      <c r="K6" s="7" t="e">
        <f>CONCATENATE(入力シート!$B$24," ",入力シート!$C$24,入力シート!$G$24)</f>
        <v>#N/A</v>
      </c>
    </row>
    <row r="9" spans="1:11" ht="24" x14ac:dyDescent="0.25">
      <c r="A9" s="22" t="s">
        <v>63</v>
      </c>
    </row>
    <row r="10" spans="1:11" x14ac:dyDescent="0.15">
      <c r="A10" s="7" t="s">
        <v>2</v>
      </c>
      <c r="B10" s="7" t="s">
        <v>52</v>
      </c>
      <c r="C10" s="7" t="s">
        <v>53</v>
      </c>
      <c r="D10" s="7" t="s">
        <v>54</v>
      </c>
      <c r="E10" s="7" t="s">
        <v>55</v>
      </c>
      <c r="F10" s="7" t="s">
        <v>56</v>
      </c>
      <c r="G10" s="7" t="s">
        <v>58</v>
      </c>
      <c r="H10" s="7" t="s">
        <v>58</v>
      </c>
      <c r="I10" s="7" t="s">
        <v>58</v>
      </c>
    </row>
    <row r="11" spans="1:11" x14ac:dyDescent="0.15">
      <c r="A11" s="7" t="str">
        <f>CONCATENATE(入力シート!$D$10," ",入力シート!$E$10)</f>
        <v xml:space="preserve"> </v>
      </c>
      <c r="B11" s="7" t="str">
        <f>CONCATENATE(入力シート!$D$28," ",入力シート!$E$28)</f>
        <v xml:space="preserve"> </v>
      </c>
      <c r="C11" s="7" t="str">
        <f>CONCATENATE(入力シート!$D$29," ",入力シート!$E$29)</f>
        <v xml:space="preserve"> </v>
      </c>
      <c r="D11" s="7" t="str">
        <f>CONCATENATE(入力シート!$D$30," ",入力シート!$E$30)</f>
        <v xml:space="preserve"> </v>
      </c>
      <c r="E11" s="7" t="str">
        <f>CONCATENATE(入力シート!$D$31," ",入力シート!$E$31)</f>
        <v xml:space="preserve"> </v>
      </c>
      <c r="F11" s="7" t="str">
        <f>CONCATENATE(入力シート!$D$32," ",入力シート!$E$32)</f>
        <v xml:space="preserve"> </v>
      </c>
      <c r="G11" s="7" t="str">
        <f>CONCATENATE(入力シート!$D$33," ",入力シート!$E$33)</f>
        <v xml:space="preserve"> </v>
      </c>
      <c r="H11" s="7" t="str">
        <f>CONCATENATE(入力シート!$D$34," ",入力シート!$E$34)</f>
        <v xml:space="preserve"> </v>
      </c>
      <c r="I11" s="7" t="str">
        <f>CONCATENATE(入力シート!$D$35," ",入力シート!$E$35)</f>
        <v xml:space="preserve"> </v>
      </c>
    </row>
    <row r="12" spans="1:11" x14ac:dyDescent="0.15">
      <c r="A12" s="7" t="str">
        <f>CONCATENATE(入力シート!$B$10," ",入力シート!$C$10)</f>
        <v xml:space="preserve"> </v>
      </c>
      <c r="B12" s="7" t="e">
        <f>CONCATENATE(入力シート!$B$28," ",入力シート!$C$28,入力シート!$G$28)</f>
        <v>#N/A</v>
      </c>
      <c r="C12" s="7" t="e">
        <f>CONCATENATE(入力シート!$B$29," ",入力シート!$C$29,入力シート!$G$29)</f>
        <v>#N/A</v>
      </c>
      <c r="D12" s="7" t="e">
        <f>CONCATENATE(入力シート!$B$30," ",入力シート!$C$30,入力シート!$G$30)</f>
        <v>#N/A</v>
      </c>
      <c r="E12" s="7" t="e">
        <f>CONCATENATE(入力シート!$B$31," ",入力シート!$C$31,入力シート!$G$31)</f>
        <v>#N/A</v>
      </c>
      <c r="F12" s="7" t="e">
        <f>CONCATENATE(入力シート!$B$32," ",入力シート!$C$32,入力シート!$G$32)</f>
        <v>#N/A</v>
      </c>
      <c r="G12" s="7" t="e">
        <f>CONCATENATE(入力シート!$B$33," ",入力シート!$C$33,入力シート!$G$33)</f>
        <v>#N/A</v>
      </c>
      <c r="H12" s="7" t="e">
        <f>CONCATENATE(入力シート!$B$34," ",入力シート!$C$34,入力シート!$G$34)</f>
        <v>#N/A</v>
      </c>
      <c r="I12" s="7" t="e">
        <f>CONCATENATE(入力シート!$B$35," ",入力シート!$C$35,入力シート!$G$35)</f>
        <v>#N/A</v>
      </c>
    </row>
  </sheetData>
  <sheetProtection password="CC69" sheet="1" objects="1" scenarios="1"/>
  <phoneticPr fontId="2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B6" sqref="B6:C6"/>
    </sheetView>
  </sheetViews>
  <sheetFormatPr defaultRowHeight="13.5" x14ac:dyDescent="0.15"/>
  <sheetData>
    <row r="2" spans="1:9" ht="19.5" x14ac:dyDescent="0.15">
      <c r="A2" s="9" t="s">
        <v>103</v>
      </c>
      <c r="B2" s="67"/>
      <c r="C2" s="67"/>
      <c r="D2" s="67"/>
      <c r="F2" s="9" t="s">
        <v>103</v>
      </c>
      <c r="G2" s="67"/>
      <c r="H2" s="67"/>
      <c r="I2" s="67"/>
    </row>
    <row r="3" spans="1:9" ht="14.25" x14ac:dyDescent="0.15">
      <c r="A3" s="9" t="s">
        <v>0</v>
      </c>
      <c r="B3" s="68" t="str">
        <f>入力シート!C4&amp;入力シート!E4</f>
        <v>中学校</v>
      </c>
      <c r="C3" s="69"/>
      <c r="D3" s="70"/>
      <c r="F3" s="9" t="s">
        <v>0</v>
      </c>
      <c r="G3" s="68" t="str">
        <f>入力シート!C4&amp;入力シート!E4</f>
        <v>中学校</v>
      </c>
      <c r="H3" s="69"/>
      <c r="I3" s="70"/>
    </row>
    <row r="4" spans="1:9" ht="14.25" x14ac:dyDescent="0.15">
      <c r="A4" s="9" t="s">
        <v>104</v>
      </c>
      <c r="B4" s="68" t="str">
        <f>入力シート!B10&amp;"　"&amp;入力シート!C10</f>
        <v>　</v>
      </c>
      <c r="C4" s="69"/>
      <c r="D4" s="70"/>
      <c r="F4" s="9" t="s">
        <v>104</v>
      </c>
      <c r="G4" s="68" t="str">
        <f>入力シート!B10&amp;"　"&amp;入力シート!C10</f>
        <v>　</v>
      </c>
      <c r="H4" s="69"/>
      <c r="I4" s="70"/>
    </row>
    <row r="5" spans="1:9" ht="14.25" x14ac:dyDescent="0.15">
      <c r="A5" s="9" t="s">
        <v>105</v>
      </c>
      <c r="B5" s="68" t="str">
        <f>入力シート!B11&amp;"　"&amp;入力シート!C11</f>
        <v>　</v>
      </c>
      <c r="C5" s="69"/>
      <c r="D5" s="70"/>
      <c r="F5" s="9" t="s">
        <v>105</v>
      </c>
      <c r="G5" s="68" t="str">
        <f>入力シート!B11&amp;"　"&amp;入力シート!C11</f>
        <v>　</v>
      </c>
      <c r="H5" s="69"/>
      <c r="I5" s="70"/>
    </row>
    <row r="6" spans="1:9" x14ac:dyDescent="0.15">
      <c r="A6" s="9" t="s">
        <v>106</v>
      </c>
      <c r="B6" s="71" t="s">
        <v>107</v>
      </c>
      <c r="C6" s="72"/>
      <c r="D6" s="9" t="s">
        <v>12</v>
      </c>
      <c r="F6" s="9" t="s">
        <v>106</v>
      </c>
      <c r="G6" s="71" t="s">
        <v>107</v>
      </c>
      <c r="H6" s="72"/>
      <c r="I6" s="9" t="s">
        <v>12</v>
      </c>
    </row>
    <row r="7" spans="1:9" ht="14.25" x14ac:dyDescent="0.15">
      <c r="A7" s="9">
        <v>1</v>
      </c>
      <c r="B7" s="73" t="str">
        <f>入力シート!B15&amp;"　"&amp;入力シート!C15</f>
        <v>　</v>
      </c>
      <c r="C7" s="73"/>
      <c r="D7" s="42" t="str">
        <f>IF(入力シート!F15="","",入力シート!F15)</f>
        <v/>
      </c>
      <c r="F7" s="9">
        <v>1</v>
      </c>
      <c r="G7" s="73" t="str">
        <f>入力シート!B28&amp;"　"&amp;入力シート!C28</f>
        <v>　</v>
      </c>
      <c r="H7" s="73"/>
      <c r="I7" s="42" t="str">
        <f>IF(入力シート!F28="","",入力シート!F28)</f>
        <v/>
      </c>
    </row>
    <row r="8" spans="1:9" ht="14.25" x14ac:dyDescent="0.15">
      <c r="A8" s="9">
        <v>2</v>
      </c>
      <c r="B8" s="73" t="str">
        <f>入力シート!B16&amp;"　"&amp;入力シート!C16</f>
        <v>　</v>
      </c>
      <c r="C8" s="73"/>
      <c r="D8" s="42" t="str">
        <f>IF(入力シート!F16="","",入力シート!F16)</f>
        <v/>
      </c>
      <c r="F8" s="9">
        <v>2</v>
      </c>
      <c r="G8" s="73" t="str">
        <f>入力シート!B29&amp;"　"&amp;入力シート!C29</f>
        <v>　</v>
      </c>
      <c r="H8" s="73"/>
      <c r="I8" s="42" t="str">
        <f>IF(入力シート!F29="","",入力シート!F29)</f>
        <v/>
      </c>
    </row>
    <row r="9" spans="1:9" ht="14.25" x14ac:dyDescent="0.15">
      <c r="A9" s="9">
        <v>3</v>
      </c>
      <c r="B9" s="73" t="str">
        <f>入力シート!B17&amp;"　"&amp;入力シート!C17</f>
        <v>　</v>
      </c>
      <c r="C9" s="73"/>
      <c r="D9" s="42" t="str">
        <f>IF(入力シート!F17="","",入力シート!F17)</f>
        <v/>
      </c>
      <c r="F9" s="9">
        <v>3</v>
      </c>
      <c r="G9" s="73" t="str">
        <f>入力シート!B30&amp;"　"&amp;入力シート!C30</f>
        <v>　</v>
      </c>
      <c r="H9" s="73"/>
      <c r="I9" s="42" t="str">
        <f>IF(入力シート!F30="","",入力シート!F30)</f>
        <v/>
      </c>
    </row>
    <row r="10" spans="1:9" ht="14.25" x14ac:dyDescent="0.15">
      <c r="A10" s="9">
        <v>4</v>
      </c>
      <c r="B10" s="73" t="str">
        <f>入力シート!B18&amp;"　"&amp;入力シート!C18</f>
        <v>　</v>
      </c>
      <c r="C10" s="73"/>
      <c r="D10" s="42" t="str">
        <f>IF(入力シート!F18="","",入力シート!F18)</f>
        <v/>
      </c>
      <c r="F10" s="9">
        <v>4</v>
      </c>
      <c r="G10" s="73" t="str">
        <f>入力シート!B31&amp;"　"&amp;入力シート!C31</f>
        <v>　</v>
      </c>
      <c r="H10" s="73"/>
      <c r="I10" s="42" t="str">
        <f>IF(入力シート!F31="","",入力シート!F31)</f>
        <v/>
      </c>
    </row>
    <row r="11" spans="1:9" ht="14.25" x14ac:dyDescent="0.15">
      <c r="A11" s="9">
        <v>5</v>
      </c>
      <c r="B11" s="73" t="str">
        <f>入力シート!B19&amp;"　"&amp;入力シート!C19</f>
        <v>　</v>
      </c>
      <c r="C11" s="73"/>
      <c r="D11" s="42" t="str">
        <f>IF(入力シート!F19="","",入力シート!F19)</f>
        <v/>
      </c>
      <c r="F11" s="9">
        <v>5</v>
      </c>
      <c r="G11" s="73" t="str">
        <f>入力シート!B32&amp;"　"&amp;入力シート!C32</f>
        <v>　</v>
      </c>
      <c r="H11" s="73"/>
      <c r="I11" s="42" t="str">
        <f>IF(入力シート!F32="","",入力シート!F32)</f>
        <v/>
      </c>
    </row>
    <row r="12" spans="1:9" ht="14.25" x14ac:dyDescent="0.15">
      <c r="A12" s="9">
        <v>6</v>
      </c>
      <c r="B12" s="73" t="str">
        <f>入力シート!B20&amp;"　"&amp;入力シート!C20</f>
        <v>　</v>
      </c>
      <c r="C12" s="73"/>
      <c r="D12" s="42" t="str">
        <f>IF(入力シート!F20="","",入力シート!F20)</f>
        <v/>
      </c>
      <c r="F12" s="9">
        <v>6</v>
      </c>
      <c r="G12" s="73" t="str">
        <f>入力シート!B33&amp;"　"&amp;入力シート!C33</f>
        <v>　</v>
      </c>
      <c r="H12" s="73"/>
      <c r="I12" s="42" t="str">
        <f>IF(入力シート!F33="","",入力シート!F33)</f>
        <v/>
      </c>
    </row>
    <row r="13" spans="1:9" ht="14.25" x14ac:dyDescent="0.15">
      <c r="A13" s="9">
        <v>7</v>
      </c>
      <c r="B13" s="73" t="str">
        <f>入力シート!B21&amp;"　"&amp;入力シート!C21</f>
        <v>　</v>
      </c>
      <c r="C13" s="73"/>
      <c r="D13" s="42" t="str">
        <f>IF(入力シート!F21="","",入力シート!F21)</f>
        <v/>
      </c>
      <c r="F13" s="9">
        <v>7</v>
      </c>
      <c r="G13" s="73" t="str">
        <f>入力シート!B34&amp;"　"&amp;入力シート!C34</f>
        <v>　</v>
      </c>
      <c r="H13" s="73"/>
      <c r="I13" s="42" t="str">
        <f>IF(入力シート!F34="","",入力シート!F34)</f>
        <v/>
      </c>
    </row>
    <row r="14" spans="1:9" ht="14.25" x14ac:dyDescent="0.15">
      <c r="A14" s="9">
        <v>8</v>
      </c>
      <c r="B14" s="73" t="str">
        <f>入力シート!B22&amp;"　"&amp;入力シート!C22</f>
        <v>　</v>
      </c>
      <c r="C14" s="73"/>
      <c r="D14" s="42" t="str">
        <f>IF(入力シート!F22="","",入力シート!F22)</f>
        <v/>
      </c>
      <c r="F14" s="9">
        <v>8</v>
      </c>
      <c r="G14" s="73" t="str">
        <f>入力シート!B35&amp;"　"&amp;入力シート!C35</f>
        <v>　</v>
      </c>
      <c r="H14" s="73"/>
      <c r="I14" s="42" t="str">
        <f>IF(入力シート!F35="","",入力シート!F35)</f>
        <v/>
      </c>
    </row>
    <row r="15" spans="1:9" ht="14.25" x14ac:dyDescent="0.15">
      <c r="A15" s="9">
        <v>9</v>
      </c>
      <c r="B15" s="73" t="str">
        <f>入力シート!B23&amp;"　"&amp;入力シート!C23</f>
        <v>　</v>
      </c>
      <c r="C15" s="73"/>
      <c r="D15" s="42" t="str">
        <f>IF(入力シート!F23="","",入力シート!F23)</f>
        <v/>
      </c>
      <c r="F15" s="17"/>
      <c r="G15" s="66"/>
      <c r="H15" s="66"/>
      <c r="I15" s="43"/>
    </row>
    <row r="16" spans="1:9" ht="14.25" x14ac:dyDescent="0.15">
      <c r="A16" s="9">
        <v>10</v>
      </c>
      <c r="B16" s="73" t="str">
        <f>入力シート!B24&amp;"　"&amp;入力シート!C24</f>
        <v>　</v>
      </c>
      <c r="C16" s="73"/>
      <c r="D16" s="42" t="str">
        <f>IF(入力シート!F24="","",入力シート!F24)</f>
        <v/>
      </c>
      <c r="F16" s="17"/>
      <c r="G16" s="66"/>
      <c r="H16" s="66"/>
      <c r="I16" s="43"/>
    </row>
  </sheetData>
  <sheetProtection password="CC69" sheet="1"/>
  <mergeCells count="30">
    <mergeCell ref="G7:H7"/>
    <mergeCell ref="G8:H8"/>
    <mergeCell ref="G9:H9"/>
    <mergeCell ref="G2:I2"/>
    <mergeCell ref="G3:I3"/>
    <mergeCell ref="G4:I4"/>
    <mergeCell ref="G5:I5"/>
    <mergeCell ref="G6:H6"/>
    <mergeCell ref="B14:C14"/>
    <mergeCell ref="G10:H10"/>
    <mergeCell ref="G11:H11"/>
    <mergeCell ref="G12:H12"/>
    <mergeCell ref="G13:H13"/>
    <mergeCell ref="G14:H14"/>
    <mergeCell ref="G15:H15"/>
    <mergeCell ref="G16:H16"/>
    <mergeCell ref="B2:D2"/>
    <mergeCell ref="B3:D3"/>
    <mergeCell ref="B4:D4"/>
    <mergeCell ref="B5:D5"/>
    <mergeCell ref="B6:C6"/>
    <mergeCell ref="B7:C7"/>
    <mergeCell ref="B8:C8"/>
    <mergeCell ref="B15:C15"/>
    <mergeCell ref="B16:C16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設定</vt:lpstr>
      <vt:lpstr>入力シート</vt:lpstr>
      <vt:lpstr>参加申込書</vt:lpstr>
      <vt:lpstr>オーダー用紙</vt:lpstr>
      <vt:lpstr>ｄａｔａ</vt:lpstr>
      <vt:lpstr>プロ</vt:lpstr>
      <vt:lpstr>オーダー用紙!Print_Area</vt:lpstr>
      <vt:lpstr>参加申込書!Print_Area</vt:lpstr>
      <vt:lpstr>入力シート!Print_Area</vt:lpstr>
      <vt:lpstr>校長名</vt:lpstr>
    </vt:vector>
  </TitlesOfParts>
  <Company>nans21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Administrator</cp:lastModifiedBy>
  <cp:lastPrinted>2019-10-17T23:05:53Z</cp:lastPrinted>
  <dcterms:created xsi:type="dcterms:W3CDTF">2009-09-22T05:11:51Z</dcterms:created>
  <dcterms:modified xsi:type="dcterms:W3CDTF">2022-08-23T04:35:11Z</dcterms:modified>
</cp:coreProperties>
</file>